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9 рік\ПОРТАЛ\2. ПУБЛІКАЦІЇ\1.Ситуація на ринку праці та результати діяльності державної служби зайнятості\03_березень\"/>
    </mc:Choice>
  </mc:AlternateContent>
  <bookViews>
    <workbookView xWindow="0" yWindow="0" windowWidth="20400" windowHeight="7365" tabRatio="573"/>
  </bookViews>
  <sheets>
    <sheet name="1 " sheetId="7" r:id="rId1"/>
    <sheet name="2 " sheetId="9" r:id="rId2"/>
    <sheet name=" 3 " sheetId="10" r:id="rId3"/>
    <sheet name="4 " sheetId="11" r:id="rId4"/>
    <sheet name="5 " sheetId="12" r:id="rId5"/>
    <sheet name="6" sheetId="24" r:id="rId6"/>
    <sheet name="7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'!$B$1:$F$32</definedName>
    <definedName name="_xlnm.Print_Area" localSheetId="0">'1 '!$A$1:$K$10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'6'!$A$1:$E$32</definedName>
    <definedName name="_xlnm.Print_Area" localSheetId="6">'7'!$A$1:$BP$34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AG9" i="14" l="1"/>
  <c r="BG34" i="14" l="1"/>
  <c r="BG33" i="14"/>
  <c r="BG32" i="14"/>
  <c r="BG31" i="14"/>
  <c r="BG30" i="14"/>
  <c r="BG29" i="14"/>
  <c r="BG28" i="14"/>
  <c r="BG27" i="14"/>
  <c r="BG26" i="14"/>
  <c r="BG25" i="14"/>
  <c r="BG24" i="14"/>
  <c r="BG23" i="14"/>
  <c r="BG22" i="14"/>
  <c r="BG21" i="14"/>
  <c r="BG20" i="14"/>
  <c r="BG19" i="14"/>
  <c r="BG18" i="14"/>
  <c r="BG17" i="14"/>
  <c r="BG16" i="14"/>
  <c r="BG15" i="14"/>
  <c r="BG14" i="14"/>
  <c r="BG13" i="14"/>
  <c r="BG12" i="14"/>
  <c r="BG11" i="14"/>
  <c r="BG10" i="14"/>
  <c r="BG9" i="14"/>
  <c r="BH9" i="14"/>
  <c r="BK34" i="14"/>
  <c r="BK32" i="14"/>
  <c r="BK30" i="14"/>
  <c r="BK28" i="14"/>
  <c r="BK26" i="14"/>
  <c r="BK24" i="14"/>
  <c r="BK22" i="14"/>
  <c r="BK20" i="14"/>
  <c r="BK18" i="14"/>
  <c r="BK16" i="14"/>
  <c r="BK14" i="14"/>
  <c r="BK12" i="14"/>
  <c r="BK10" i="14"/>
  <c r="BP34" i="14"/>
  <c r="BO34" i="14"/>
  <c r="BJ34" i="14"/>
  <c r="BP33" i="14"/>
  <c r="BO33" i="14"/>
  <c r="BK33" i="14"/>
  <c r="BJ33" i="14"/>
  <c r="BP32" i="14"/>
  <c r="BO32" i="14"/>
  <c r="BJ32" i="14"/>
  <c r="BP31" i="14"/>
  <c r="BO31" i="14"/>
  <c r="BK31" i="14"/>
  <c r="BJ31" i="14"/>
  <c r="BP30" i="14"/>
  <c r="BO30" i="14"/>
  <c r="BJ30" i="14"/>
  <c r="BP29" i="14"/>
  <c r="BO29" i="14"/>
  <c r="BK29" i="14"/>
  <c r="BJ29" i="14"/>
  <c r="BP28" i="14"/>
  <c r="BO28" i="14"/>
  <c r="BJ28" i="14"/>
  <c r="BP27" i="14"/>
  <c r="BO27" i="14"/>
  <c r="BK27" i="14"/>
  <c r="BJ27" i="14"/>
  <c r="BP26" i="14"/>
  <c r="BO26" i="14"/>
  <c r="BJ26" i="14"/>
  <c r="BP25" i="14"/>
  <c r="BO25" i="14"/>
  <c r="BK25" i="14"/>
  <c r="BJ25" i="14"/>
  <c r="BP24" i="14"/>
  <c r="BO24" i="14"/>
  <c r="BJ24" i="14"/>
  <c r="BP23" i="14"/>
  <c r="BO23" i="14"/>
  <c r="BK23" i="14"/>
  <c r="BJ23" i="14"/>
  <c r="BP22" i="14"/>
  <c r="BO22" i="14"/>
  <c r="BJ22" i="14"/>
  <c r="BP21" i="14"/>
  <c r="BO21" i="14"/>
  <c r="BK21" i="14"/>
  <c r="BJ21" i="14"/>
  <c r="BP20" i="14"/>
  <c r="BO20" i="14"/>
  <c r="BJ20" i="14"/>
  <c r="BP19" i="14"/>
  <c r="BO19" i="14"/>
  <c r="BK19" i="14"/>
  <c r="BJ19" i="14"/>
  <c r="BP18" i="14"/>
  <c r="BO18" i="14"/>
  <c r="BJ18" i="14"/>
  <c r="BP17" i="14"/>
  <c r="BO17" i="14"/>
  <c r="BK17" i="14"/>
  <c r="BJ17" i="14"/>
  <c r="BP16" i="14"/>
  <c r="BO16" i="14"/>
  <c r="BJ16" i="14"/>
  <c r="BP15" i="14"/>
  <c r="BO15" i="14"/>
  <c r="BK15" i="14"/>
  <c r="BJ15" i="14"/>
  <c r="BP14" i="14"/>
  <c r="BO14" i="14"/>
  <c r="BJ14" i="14"/>
  <c r="BP13" i="14"/>
  <c r="BO13" i="14"/>
  <c r="BK13" i="14"/>
  <c r="BJ13" i="14"/>
  <c r="BP12" i="14"/>
  <c r="BO12" i="14"/>
  <c r="BJ12" i="14"/>
  <c r="BP11" i="14"/>
  <c r="BO11" i="14"/>
  <c r="BK11" i="14"/>
  <c r="BJ11" i="14"/>
  <c r="BP10" i="14"/>
  <c r="BO10" i="14"/>
  <c r="BJ10" i="14"/>
  <c r="BP9" i="14"/>
  <c r="BO9" i="14"/>
  <c r="BL9" i="14"/>
  <c r="BI9" i="14"/>
  <c r="BJ9" i="14" s="1"/>
  <c r="BD34" i="14"/>
  <c r="BC34" i="14"/>
  <c r="BD33" i="14"/>
  <c r="BC33" i="14"/>
  <c r="BD32" i="14"/>
  <c r="BC32" i="14"/>
  <c r="BD31" i="14"/>
  <c r="BC31" i="14"/>
  <c r="BD30" i="14"/>
  <c r="BC30" i="14"/>
  <c r="BD29" i="14"/>
  <c r="BC29" i="14"/>
  <c r="BD28" i="14"/>
  <c r="BC28" i="14"/>
  <c r="BD27" i="14"/>
  <c r="BC27" i="14"/>
  <c r="BD26" i="14"/>
  <c r="BC26" i="14"/>
  <c r="BD25" i="14"/>
  <c r="BC25" i="14"/>
  <c r="BD24" i="14"/>
  <c r="BC24" i="14"/>
  <c r="BD23" i="14"/>
  <c r="BC23" i="14"/>
  <c r="BD22" i="14"/>
  <c r="BC22" i="14"/>
  <c r="BD21" i="14"/>
  <c r="BC21" i="14"/>
  <c r="BD20" i="14"/>
  <c r="BC20" i="14"/>
  <c r="BD19" i="14"/>
  <c r="BC19" i="14"/>
  <c r="BD18" i="14"/>
  <c r="BC18" i="14"/>
  <c r="BD17" i="14"/>
  <c r="BC17" i="14"/>
  <c r="BD16" i="14"/>
  <c r="BC16" i="14"/>
  <c r="BD15" i="14"/>
  <c r="BC15" i="14"/>
  <c r="BD14" i="14"/>
  <c r="BC14" i="14"/>
  <c r="BD13" i="14"/>
  <c r="BC13" i="14"/>
  <c r="BD12" i="14"/>
  <c r="BC12" i="14"/>
  <c r="BD11" i="14"/>
  <c r="BC11" i="14"/>
  <c r="BD10" i="14"/>
  <c r="BC10" i="14"/>
  <c r="BB9" i="14"/>
  <c r="BC9" i="14" s="1"/>
  <c r="BA9" i="14"/>
  <c r="AN34" i="14"/>
  <c r="AM34" i="14"/>
  <c r="AN33" i="14"/>
  <c r="AM33" i="14"/>
  <c r="AN32" i="14"/>
  <c r="AM32" i="14"/>
  <c r="AN31" i="14"/>
  <c r="AM31" i="14"/>
  <c r="AN30" i="14"/>
  <c r="AM30" i="14"/>
  <c r="AN29" i="14"/>
  <c r="AM29" i="14"/>
  <c r="AN28" i="14"/>
  <c r="AM28" i="14"/>
  <c r="AN27" i="14"/>
  <c r="AM27" i="14"/>
  <c r="AN26" i="14"/>
  <c r="AM26" i="14"/>
  <c r="AN25" i="14"/>
  <c r="AM25" i="14"/>
  <c r="AN24" i="14"/>
  <c r="AM24" i="14"/>
  <c r="AN23" i="14"/>
  <c r="AM23" i="14"/>
  <c r="AN22" i="14"/>
  <c r="AM22" i="14"/>
  <c r="AN21" i="14"/>
  <c r="AM21" i="14"/>
  <c r="AN20" i="14"/>
  <c r="AM20" i="14"/>
  <c r="AN19" i="14"/>
  <c r="AM19" i="14"/>
  <c r="AN18" i="14"/>
  <c r="AM18" i="14"/>
  <c r="AN17" i="14"/>
  <c r="AM17" i="14"/>
  <c r="AN16" i="14"/>
  <c r="AM16" i="14"/>
  <c r="AN15" i="14"/>
  <c r="AM15" i="14"/>
  <c r="AN14" i="14"/>
  <c r="AM14" i="14"/>
  <c r="AN13" i="14"/>
  <c r="AM13" i="14"/>
  <c r="AN12" i="14"/>
  <c r="AM12" i="14"/>
  <c r="AN11" i="14"/>
  <c r="AM11" i="14"/>
  <c r="AN10" i="14"/>
  <c r="AM10" i="14"/>
  <c r="AN9" i="14"/>
  <c r="AL9" i="14"/>
  <c r="AM9" i="14" s="1"/>
  <c r="AK9" i="14"/>
  <c r="X34" i="14"/>
  <c r="W34" i="14"/>
  <c r="X33" i="14"/>
  <c r="X32" i="14"/>
  <c r="W32" i="14"/>
  <c r="X31" i="14"/>
  <c r="W31" i="14"/>
  <c r="X30" i="14"/>
  <c r="W30" i="14"/>
  <c r="X29" i="14"/>
  <c r="W29" i="14"/>
  <c r="X28" i="14"/>
  <c r="W28" i="14"/>
  <c r="X27" i="14"/>
  <c r="X26" i="14"/>
  <c r="W26" i="14"/>
  <c r="X25" i="14"/>
  <c r="W25" i="14"/>
  <c r="X24" i="14"/>
  <c r="W24" i="14"/>
  <c r="X23" i="14"/>
  <c r="W23" i="14"/>
  <c r="X22" i="14"/>
  <c r="W22" i="14"/>
  <c r="X21" i="14"/>
  <c r="W21" i="14"/>
  <c r="X20" i="14"/>
  <c r="W20" i="14"/>
  <c r="X19" i="14"/>
  <c r="W19" i="14"/>
  <c r="X18" i="14"/>
  <c r="W18" i="14"/>
  <c r="X17" i="14"/>
  <c r="W17" i="14"/>
  <c r="X16" i="14"/>
  <c r="W16" i="14"/>
  <c r="X15" i="14"/>
  <c r="W15" i="14"/>
  <c r="X14" i="14"/>
  <c r="W14" i="14"/>
  <c r="X13" i="14"/>
  <c r="W13" i="14"/>
  <c r="X12" i="14"/>
  <c r="W12" i="14"/>
  <c r="X11" i="14"/>
  <c r="W11" i="14"/>
  <c r="X10" i="14"/>
  <c r="W10" i="14"/>
  <c r="X9" i="14"/>
  <c r="W9" i="14"/>
  <c r="V9" i="14"/>
  <c r="U9" i="14"/>
  <c r="S34" i="14"/>
  <c r="T34" i="14" s="1"/>
  <c r="R34" i="14"/>
  <c r="Q34" i="14"/>
  <c r="P34" i="14"/>
  <c r="M34" i="14"/>
  <c r="L34" i="14"/>
  <c r="I34" i="14"/>
  <c r="H34" i="14"/>
  <c r="E34" i="14"/>
  <c r="D34" i="14"/>
  <c r="T33" i="14"/>
  <c r="S33" i="14"/>
  <c r="R33" i="14"/>
  <c r="Q33" i="14"/>
  <c r="P33" i="14"/>
  <c r="M33" i="14"/>
  <c r="L33" i="14"/>
  <c r="I33" i="14"/>
  <c r="H33" i="14"/>
  <c r="E33" i="14"/>
  <c r="D33" i="14"/>
  <c r="S32" i="14"/>
  <c r="T32" i="14" s="1"/>
  <c r="R32" i="14"/>
  <c r="Q32" i="14"/>
  <c r="P32" i="14"/>
  <c r="M32" i="14"/>
  <c r="L32" i="14"/>
  <c r="I32" i="14"/>
  <c r="H32" i="14"/>
  <c r="E32" i="14"/>
  <c r="D32" i="14"/>
  <c r="S31" i="14"/>
  <c r="T31" i="14" s="1"/>
  <c r="R31" i="14"/>
  <c r="Q31" i="14"/>
  <c r="P31" i="14"/>
  <c r="M31" i="14"/>
  <c r="L31" i="14"/>
  <c r="I31" i="14"/>
  <c r="H31" i="14"/>
  <c r="E31" i="14"/>
  <c r="D31" i="14"/>
  <c r="S30" i="14"/>
  <c r="T30" i="14" s="1"/>
  <c r="R30" i="14"/>
  <c r="Q30" i="14"/>
  <c r="P30" i="14"/>
  <c r="M30" i="14"/>
  <c r="L30" i="14"/>
  <c r="I30" i="14"/>
  <c r="H30" i="14"/>
  <c r="E30" i="14"/>
  <c r="D30" i="14"/>
  <c r="T29" i="14"/>
  <c r="S29" i="14"/>
  <c r="R29" i="14"/>
  <c r="Q29" i="14"/>
  <c r="P29" i="14"/>
  <c r="M29" i="14"/>
  <c r="L29" i="14"/>
  <c r="I29" i="14"/>
  <c r="H29" i="14"/>
  <c r="E29" i="14"/>
  <c r="D29" i="14"/>
  <c r="S28" i="14"/>
  <c r="T28" i="14" s="1"/>
  <c r="R28" i="14"/>
  <c r="Q28" i="14"/>
  <c r="P28" i="14"/>
  <c r="M28" i="14"/>
  <c r="L28" i="14"/>
  <c r="I28" i="14"/>
  <c r="H28" i="14"/>
  <c r="E28" i="14"/>
  <c r="D28" i="14"/>
  <c r="S27" i="14"/>
  <c r="T27" i="14" s="1"/>
  <c r="R27" i="14"/>
  <c r="Q27" i="14"/>
  <c r="P27" i="14"/>
  <c r="M27" i="14"/>
  <c r="L27" i="14"/>
  <c r="I27" i="14"/>
  <c r="H27" i="14"/>
  <c r="E27" i="14"/>
  <c r="D27" i="14"/>
  <c r="S26" i="14"/>
  <c r="T26" i="14" s="1"/>
  <c r="R26" i="14"/>
  <c r="Q26" i="14"/>
  <c r="P26" i="14"/>
  <c r="M26" i="14"/>
  <c r="L26" i="14"/>
  <c r="I26" i="14"/>
  <c r="H26" i="14"/>
  <c r="E26" i="14"/>
  <c r="D26" i="14"/>
  <c r="T25" i="14"/>
  <c r="S25" i="14"/>
  <c r="R25" i="14"/>
  <c r="Q25" i="14"/>
  <c r="P25" i="14"/>
  <c r="M25" i="14"/>
  <c r="L25" i="14"/>
  <c r="I25" i="14"/>
  <c r="H25" i="14"/>
  <c r="E25" i="14"/>
  <c r="D25" i="14"/>
  <c r="S24" i="14"/>
  <c r="T24" i="14" s="1"/>
  <c r="R24" i="14"/>
  <c r="Q24" i="14"/>
  <c r="P24" i="14"/>
  <c r="M24" i="14"/>
  <c r="L24" i="14"/>
  <c r="I24" i="14"/>
  <c r="H24" i="14"/>
  <c r="E24" i="14"/>
  <c r="D24" i="14"/>
  <c r="S23" i="14"/>
  <c r="T23" i="14" s="1"/>
  <c r="R23" i="14"/>
  <c r="Q23" i="14"/>
  <c r="P23" i="14"/>
  <c r="M23" i="14"/>
  <c r="L23" i="14"/>
  <c r="I23" i="14"/>
  <c r="H23" i="14"/>
  <c r="E23" i="14"/>
  <c r="D23" i="14"/>
  <c r="S22" i="14"/>
  <c r="T22" i="14" s="1"/>
  <c r="R22" i="14"/>
  <c r="Q22" i="14"/>
  <c r="P22" i="14"/>
  <c r="M22" i="14"/>
  <c r="L22" i="14"/>
  <c r="I22" i="14"/>
  <c r="H22" i="14"/>
  <c r="E22" i="14"/>
  <c r="D22" i="14"/>
  <c r="T21" i="14"/>
  <c r="S21" i="14"/>
  <c r="R21" i="14"/>
  <c r="Q21" i="14"/>
  <c r="P21" i="14"/>
  <c r="M21" i="14"/>
  <c r="L21" i="14"/>
  <c r="I21" i="14"/>
  <c r="H21" i="14"/>
  <c r="E21" i="14"/>
  <c r="D21" i="14"/>
  <c r="S20" i="14"/>
  <c r="T20" i="14" s="1"/>
  <c r="R20" i="14"/>
  <c r="Q20" i="14"/>
  <c r="P20" i="14"/>
  <c r="M20" i="14"/>
  <c r="L20" i="14"/>
  <c r="I20" i="14"/>
  <c r="H20" i="14"/>
  <c r="E20" i="14"/>
  <c r="D20" i="14"/>
  <c r="S19" i="14"/>
  <c r="T19" i="14" s="1"/>
  <c r="R19" i="14"/>
  <c r="Q19" i="14"/>
  <c r="P19" i="14"/>
  <c r="M19" i="14"/>
  <c r="L19" i="14"/>
  <c r="I19" i="14"/>
  <c r="H19" i="14"/>
  <c r="E19" i="14"/>
  <c r="D19" i="14"/>
  <c r="S18" i="14"/>
  <c r="T18" i="14" s="1"/>
  <c r="R18" i="14"/>
  <c r="Q18" i="14"/>
  <c r="P18" i="14"/>
  <c r="M18" i="14"/>
  <c r="L18" i="14"/>
  <c r="I18" i="14"/>
  <c r="H18" i="14"/>
  <c r="E18" i="14"/>
  <c r="D18" i="14"/>
  <c r="T17" i="14"/>
  <c r="S17" i="14"/>
  <c r="R17" i="14"/>
  <c r="Q17" i="14"/>
  <c r="P17" i="14"/>
  <c r="M17" i="14"/>
  <c r="L17" i="14"/>
  <c r="I17" i="14"/>
  <c r="H17" i="14"/>
  <c r="E17" i="14"/>
  <c r="D17" i="14"/>
  <c r="S16" i="14"/>
  <c r="T16" i="14" s="1"/>
  <c r="R16" i="14"/>
  <c r="Q16" i="14"/>
  <c r="P16" i="14"/>
  <c r="M16" i="14"/>
  <c r="L16" i="14"/>
  <c r="I16" i="14"/>
  <c r="H16" i="14"/>
  <c r="E16" i="14"/>
  <c r="D16" i="14"/>
  <c r="S15" i="14"/>
  <c r="R15" i="14"/>
  <c r="T15" i="14" s="1"/>
  <c r="Q15" i="14"/>
  <c r="P15" i="14"/>
  <c r="M15" i="14"/>
  <c r="L15" i="14"/>
  <c r="I15" i="14"/>
  <c r="H15" i="14"/>
  <c r="E15" i="14"/>
  <c r="D15" i="14"/>
  <c r="S14" i="14"/>
  <c r="T14" i="14" s="1"/>
  <c r="R14" i="14"/>
  <c r="Q14" i="14"/>
  <c r="P14" i="14"/>
  <c r="M14" i="14"/>
  <c r="L14" i="14"/>
  <c r="I14" i="14"/>
  <c r="H14" i="14"/>
  <c r="E14" i="14"/>
  <c r="D14" i="14"/>
  <c r="T13" i="14"/>
  <c r="S13" i="14"/>
  <c r="R13" i="14"/>
  <c r="Q13" i="14"/>
  <c r="P13" i="14"/>
  <c r="M13" i="14"/>
  <c r="L13" i="14"/>
  <c r="I13" i="14"/>
  <c r="H13" i="14"/>
  <c r="E13" i="14"/>
  <c r="D13" i="14"/>
  <c r="S12" i="14"/>
  <c r="T12" i="14" s="1"/>
  <c r="R12" i="14"/>
  <c r="Q12" i="14"/>
  <c r="P12" i="14"/>
  <c r="M12" i="14"/>
  <c r="L12" i="14"/>
  <c r="I12" i="14"/>
  <c r="H12" i="14"/>
  <c r="E12" i="14"/>
  <c r="D12" i="14"/>
  <c r="S11" i="14"/>
  <c r="R11" i="14"/>
  <c r="T11" i="14" s="1"/>
  <c r="Q11" i="14"/>
  <c r="P11" i="14"/>
  <c r="M11" i="14"/>
  <c r="L11" i="14"/>
  <c r="I11" i="14"/>
  <c r="H11" i="14"/>
  <c r="E11" i="14"/>
  <c r="D11" i="14"/>
  <c r="S10" i="14"/>
  <c r="T10" i="14" s="1"/>
  <c r="R10" i="14"/>
  <c r="Q10" i="14"/>
  <c r="P10" i="14"/>
  <c r="M10" i="14"/>
  <c r="L10" i="14"/>
  <c r="I10" i="14"/>
  <c r="H10" i="14"/>
  <c r="E10" i="14"/>
  <c r="D10" i="14"/>
  <c r="P9" i="14"/>
  <c r="O9" i="14"/>
  <c r="S9" i="14" s="1"/>
  <c r="T9" i="14" s="1"/>
  <c r="N9" i="14"/>
  <c r="R9" i="14" s="1"/>
  <c r="L9" i="14"/>
  <c r="K9" i="14"/>
  <c r="J9" i="14"/>
  <c r="M9" i="14" s="1"/>
  <c r="H9" i="14"/>
  <c r="G9" i="14"/>
  <c r="I9" i="14" s="1"/>
  <c r="F9" i="14"/>
  <c r="D9" i="14"/>
  <c r="C9" i="14"/>
  <c r="E9" i="14" s="1"/>
  <c r="B9" i="14"/>
  <c r="Y9" i="14"/>
  <c r="AA9" i="14" s="1"/>
  <c r="Z9" i="14"/>
  <c r="AA10" i="14"/>
  <c r="AB10" i="14"/>
  <c r="AA11" i="14"/>
  <c r="AB11" i="14"/>
  <c r="AA12" i="14"/>
  <c r="AB12" i="14"/>
  <c r="AA13" i="14"/>
  <c r="AB13" i="14"/>
  <c r="AA14" i="14"/>
  <c r="AB14" i="14"/>
  <c r="AA15" i="14"/>
  <c r="AB15" i="14"/>
  <c r="AA16" i="14"/>
  <c r="AB16" i="14"/>
  <c r="AA17" i="14"/>
  <c r="AB17" i="14"/>
  <c r="AA18" i="14"/>
  <c r="AB18" i="14"/>
  <c r="AA19" i="14"/>
  <c r="AB19" i="14"/>
  <c r="AA20" i="14"/>
  <c r="AB20" i="14"/>
  <c r="AA21" i="14"/>
  <c r="AB21" i="14"/>
  <c r="AA22" i="14"/>
  <c r="AB22" i="14"/>
  <c r="AA23" i="14"/>
  <c r="AB23" i="14"/>
  <c r="AA24" i="14"/>
  <c r="AB24" i="14"/>
  <c r="AA25" i="14"/>
  <c r="AB25" i="14"/>
  <c r="AA26" i="14"/>
  <c r="AB26" i="14"/>
  <c r="AA27" i="14"/>
  <c r="AB27" i="14"/>
  <c r="AA28" i="14"/>
  <c r="AB28" i="14"/>
  <c r="AA29" i="14"/>
  <c r="AB29" i="14"/>
  <c r="AA30" i="14"/>
  <c r="AB30" i="14"/>
  <c r="AA31" i="14"/>
  <c r="AB31" i="14"/>
  <c r="AA32" i="14"/>
  <c r="AB32" i="14"/>
  <c r="AA33" i="14"/>
  <c r="AB33" i="14"/>
  <c r="AA34" i="14"/>
  <c r="AB34" i="14"/>
  <c r="AB9" i="14" l="1"/>
  <c r="BK9" i="14"/>
  <c r="BD9" i="14"/>
  <c r="Q9" i="14"/>
  <c r="C32" i="24" l="1"/>
  <c r="B32" i="24"/>
  <c r="D31" i="24"/>
  <c r="E29" i="24"/>
  <c r="D29" i="24"/>
  <c r="D28" i="24"/>
  <c r="E27" i="24"/>
  <c r="D27" i="24"/>
  <c r="E26" i="24"/>
  <c r="D26" i="24"/>
  <c r="E21" i="24"/>
  <c r="D21" i="24"/>
  <c r="E20" i="24"/>
  <c r="D20" i="24"/>
  <c r="E19" i="24"/>
  <c r="D19" i="24"/>
  <c r="E18" i="24"/>
  <c r="D18" i="24"/>
  <c r="E17" i="24"/>
  <c r="D17" i="24"/>
  <c r="E16" i="24"/>
  <c r="D16" i="24"/>
  <c r="E14" i="24"/>
  <c r="D14" i="24"/>
  <c r="E13" i="24"/>
  <c r="D13" i="24"/>
  <c r="E12" i="24"/>
  <c r="D12" i="24"/>
  <c r="E10" i="24"/>
  <c r="D10" i="24"/>
  <c r="E8" i="24"/>
  <c r="D8" i="24"/>
  <c r="E7" i="24"/>
  <c r="D7" i="24"/>
  <c r="E6" i="24"/>
  <c r="D6" i="24"/>
  <c r="E5" i="24"/>
  <c r="D5" i="24"/>
  <c r="D15" i="11" l="1"/>
  <c r="D7" i="11"/>
  <c r="E7" i="11"/>
  <c r="C7" i="10"/>
  <c r="D7" i="10" l="1"/>
  <c r="AH9" i="14" l="1"/>
  <c r="AD9" i="14"/>
  <c r="AC9" i="14"/>
  <c r="B6" i="12" l="1"/>
  <c r="C6" i="12"/>
  <c r="D7" i="12"/>
  <c r="E7" i="12"/>
  <c r="B6" i="11"/>
  <c r="C6" i="11"/>
  <c r="E7" i="10"/>
  <c r="F7" i="10"/>
  <c r="D6" i="12" l="1"/>
  <c r="E6" i="12"/>
  <c r="D6" i="11"/>
  <c r="E6" i="11"/>
  <c r="D15" i="12" l="1"/>
  <c r="D14" i="12"/>
  <c r="D13" i="12"/>
  <c r="D12" i="12"/>
  <c r="D11" i="12"/>
  <c r="D10" i="12"/>
  <c r="D9" i="12"/>
  <c r="D8" i="12"/>
  <c r="D8" i="11"/>
  <c r="D9" i="11"/>
  <c r="D10" i="11"/>
  <c r="D11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AJ34" i="14" l="1"/>
  <c r="AI34" i="14"/>
  <c r="AJ33" i="14"/>
  <c r="AI33" i="14"/>
  <c r="AJ32" i="14"/>
  <c r="AI32" i="14"/>
  <c r="AJ31" i="14"/>
  <c r="AI31" i="14"/>
  <c r="AJ30" i="14"/>
  <c r="AI30" i="14"/>
  <c r="AJ29" i="14"/>
  <c r="AI29" i="14"/>
  <c r="AJ28" i="14"/>
  <c r="AI28" i="14"/>
  <c r="AJ27" i="14"/>
  <c r="AI27" i="14"/>
  <c r="AJ26" i="14"/>
  <c r="AI26" i="14"/>
  <c r="AJ25" i="14"/>
  <c r="AI25" i="14"/>
  <c r="AJ24" i="14"/>
  <c r="AI24" i="14"/>
  <c r="AJ23" i="14"/>
  <c r="AI23" i="14"/>
  <c r="AJ22" i="14"/>
  <c r="AI22" i="14"/>
  <c r="AJ21" i="14"/>
  <c r="AI21" i="14"/>
  <c r="AJ20" i="14"/>
  <c r="AI20" i="14"/>
  <c r="AJ19" i="14"/>
  <c r="AI19" i="14"/>
  <c r="AJ18" i="14"/>
  <c r="AI18" i="14"/>
  <c r="AJ17" i="14"/>
  <c r="AI17" i="14"/>
  <c r="AJ16" i="14"/>
  <c r="AI16" i="14"/>
  <c r="AJ15" i="14"/>
  <c r="AI15" i="14"/>
  <c r="AJ14" i="14"/>
  <c r="AI14" i="14"/>
  <c r="AJ13" i="14"/>
  <c r="AI13" i="14"/>
  <c r="AJ12" i="14"/>
  <c r="AI12" i="14"/>
  <c r="AJ11" i="14"/>
  <c r="AI11" i="14"/>
  <c r="AJ10" i="14"/>
  <c r="AI10" i="14"/>
  <c r="AF34" i="14"/>
  <c r="AE34" i="14"/>
  <c r="AF33" i="14"/>
  <c r="AE33" i="14"/>
  <c r="AF32" i="14"/>
  <c r="AE32" i="14"/>
  <c r="AF31" i="14"/>
  <c r="AE31" i="14"/>
  <c r="AF30" i="14"/>
  <c r="AE30" i="14"/>
  <c r="AF29" i="14"/>
  <c r="AE29" i="14"/>
  <c r="AF28" i="14"/>
  <c r="AE28" i="14"/>
  <c r="AF27" i="14"/>
  <c r="AE27" i="14"/>
  <c r="AF26" i="14"/>
  <c r="AE26" i="14"/>
  <c r="AF25" i="14"/>
  <c r="AE25" i="14"/>
  <c r="AF24" i="14"/>
  <c r="AE24" i="14"/>
  <c r="AF23" i="14"/>
  <c r="AE23" i="14"/>
  <c r="AF22" i="14"/>
  <c r="AE22" i="14"/>
  <c r="AF21" i="14"/>
  <c r="AE21" i="14"/>
  <c r="AF20" i="14"/>
  <c r="AE20" i="14"/>
  <c r="AF19" i="14"/>
  <c r="AE19" i="14"/>
  <c r="AF18" i="14"/>
  <c r="AE18" i="14"/>
  <c r="AF17" i="14"/>
  <c r="AE17" i="14"/>
  <c r="AF16" i="14"/>
  <c r="AE16" i="14"/>
  <c r="AF15" i="14"/>
  <c r="AE15" i="14"/>
  <c r="AF14" i="14"/>
  <c r="AE14" i="14"/>
  <c r="AF13" i="14"/>
  <c r="AE13" i="14"/>
  <c r="AF12" i="14"/>
  <c r="AE12" i="14"/>
  <c r="AF11" i="14"/>
  <c r="AE11" i="14"/>
  <c r="AF10" i="14"/>
  <c r="AE10" i="14"/>
  <c r="E15" i="12"/>
  <c r="E14" i="12"/>
  <c r="E13" i="12"/>
  <c r="E12" i="12"/>
  <c r="E11" i="12"/>
  <c r="E10" i="12"/>
  <c r="E9" i="12"/>
  <c r="E8" i="12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J32" i="10"/>
  <c r="I32" i="10"/>
  <c r="F32" i="10"/>
  <c r="E32" i="10"/>
  <c r="J31" i="10"/>
  <c r="I31" i="10"/>
  <c r="F31" i="10"/>
  <c r="E31" i="10"/>
  <c r="J30" i="10"/>
  <c r="I30" i="10"/>
  <c r="F30" i="10"/>
  <c r="E30" i="10"/>
  <c r="J29" i="10"/>
  <c r="I29" i="10"/>
  <c r="F29" i="10"/>
  <c r="E29" i="10"/>
  <c r="J28" i="10"/>
  <c r="I28" i="10"/>
  <c r="F28" i="10"/>
  <c r="E28" i="10"/>
  <c r="J27" i="10"/>
  <c r="I27" i="10"/>
  <c r="F27" i="10"/>
  <c r="E27" i="10"/>
  <c r="J26" i="10"/>
  <c r="I26" i="10"/>
  <c r="F26" i="10"/>
  <c r="E26" i="10"/>
  <c r="J25" i="10"/>
  <c r="I25" i="10"/>
  <c r="F25" i="10"/>
  <c r="E25" i="10"/>
  <c r="J24" i="10"/>
  <c r="I24" i="10"/>
  <c r="F24" i="10"/>
  <c r="E24" i="10"/>
  <c r="J23" i="10"/>
  <c r="I23" i="10"/>
  <c r="F23" i="10"/>
  <c r="E23" i="10"/>
  <c r="J22" i="10"/>
  <c r="I22" i="10"/>
  <c r="F22" i="10"/>
  <c r="E22" i="10"/>
  <c r="J21" i="10"/>
  <c r="I21" i="10"/>
  <c r="F21" i="10"/>
  <c r="E21" i="10"/>
  <c r="J20" i="10"/>
  <c r="I20" i="10"/>
  <c r="F20" i="10"/>
  <c r="E20" i="10"/>
  <c r="J19" i="10"/>
  <c r="I19" i="10"/>
  <c r="F19" i="10"/>
  <c r="E19" i="10"/>
  <c r="J18" i="10"/>
  <c r="I18" i="10"/>
  <c r="F18" i="10"/>
  <c r="E18" i="10"/>
  <c r="J17" i="10"/>
  <c r="I17" i="10"/>
  <c r="F17" i="10"/>
  <c r="E17" i="10"/>
  <c r="J16" i="10"/>
  <c r="I16" i="10"/>
  <c r="F16" i="10"/>
  <c r="E16" i="10"/>
  <c r="J15" i="10"/>
  <c r="I15" i="10"/>
  <c r="F15" i="10"/>
  <c r="E15" i="10"/>
  <c r="J14" i="10"/>
  <c r="I14" i="10"/>
  <c r="F14" i="10"/>
  <c r="E14" i="10"/>
  <c r="J13" i="10"/>
  <c r="I13" i="10"/>
  <c r="F13" i="10"/>
  <c r="E13" i="10"/>
  <c r="J12" i="10"/>
  <c r="I12" i="10"/>
  <c r="F12" i="10"/>
  <c r="E12" i="10"/>
  <c r="J11" i="10"/>
  <c r="I11" i="10"/>
  <c r="F11" i="10"/>
  <c r="E11" i="10"/>
  <c r="J10" i="10"/>
  <c r="I10" i="10"/>
  <c r="F10" i="10"/>
  <c r="E10" i="10"/>
  <c r="J9" i="10"/>
  <c r="I9" i="10"/>
  <c r="F9" i="10"/>
  <c r="E9" i="10"/>
  <c r="J8" i="10"/>
  <c r="I8" i="10"/>
  <c r="F8" i="10"/>
  <c r="E8" i="10"/>
  <c r="H11" i="10"/>
  <c r="H25" i="10"/>
  <c r="H30" i="10"/>
  <c r="AF9" i="14" l="1"/>
  <c r="H28" i="10"/>
  <c r="H17" i="10"/>
  <c r="H32" i="10"/>
  <c r="H22" i="10"/>
  <c r="H15" i="10"/>
  <c r="AE9" i="14"/>
  <c r="AI9" i="14"/>
  <c r="AJ9" i="14"/>
  <c r="H14" i="10"/>
  <c r="H18" i="10"/>
  <c r="H9" i="10"/>
  <c r="H13" i="10"/>
  <c r="H31" i="10"/>
  <c r="H20" i="10"/>
  <c r="H26" i="10"/>
  <c r="H19" i="10"/>
  <c r="H24" i="10"/>
  <c r="H10" i="10"/>
  <c r="H12" i="10"/>
  <c r="H8" i="10"/>
  <c r="H27" i="10"/>
  <c r="H23" i="10"/>
  <c r="H21" i="10"/>
  <c r="H29" i="10"/>
  <c r="H16" i="10"/>
</calcChain>
</file>

<file path=xl/sharedStrings.xml><?xml version="1.0" encoding="utf-8"?>
<sst xmlns="http://schemas.openxmlformats.org/spreadsheetml/2006/main" count="303" uniqueCount="170">
  <si>
    <t>Показник</t>
  </si>
  <si>
    <t>зміна значення</t>
  </si>
  <si>
    <t>%</t>
  </si>
  <si>
    <t xml:space="preserve"> + (-)                            тис. осіб</t>
  </si>
  <si>
    <t xml:space="preserve"> 2017 р.</t>
  </si>
  <si>
    <t xml:space="preserve"> + (-)                       тис. осіб</t>
  </si>
  <si>
    <t>Надання послуг державною службою зайнятості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</si>
  <si>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</si>
  <si>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</si>
  <si>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</si>
  <si>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</si>
  <si>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</si>
  <si>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</si>
  <si>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</si>
  <si>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</si>
  <si>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</si>
  <si>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</si>
  <si>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</si>
  <si>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</si>
  <si>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</si>
  <si>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</si>
  <si>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</si>
  <si>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</si>
  <si>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</si>
  <si>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</si>
  <si>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</si>
  <si>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</si>
  <si>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</si>
  <si>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</si>
  <si>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</si>
  <si>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</si>
  <si>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</si>
  <si>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</si>
  <si>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</si>
  <si>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</si>
  <si>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</si>
  <si>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</si>
  <si>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</si>
  <si>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</si>
  <si>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</si>
  <si>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</si>
  <si>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</si>
  <si>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</si>
  <si>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</si>
  <si>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</si>
  <si>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</si>
  <si>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</si>
  <si>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</si>
  <si>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</si>
  <si>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</si>
  <si>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</si>
  <si>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</si>
  <si>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</si>
  <si>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</si>
  <si>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</si>
  <si>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</si>
  <si>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</si>
  <si>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</si>
  <si>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</si>
  <si>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</si>
  <si>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</si>
  <si>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</si>
  <si>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</si>
  <si>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</si>
  <si>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</si>
  <si>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</si>
  <si>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</si>
  <si>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</si>
  <si>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</si>
  <si>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</si>
  <si>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</si>
  <si>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</si>
  <si>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</si>
  <si>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</si>
  <si>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</si>
  <si>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</si>
  <si>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</si>
  <si>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</si>
  <si>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</si>
  <si>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</si>
  <si>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</si>
  <si>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</si>
  <si>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</si>
  <si>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</si>
  <si>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</si>
  <si>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</si>
  <si>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</si>
  <si>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</si>
  <si>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</si>
  <si>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</si>
  <si>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</si>
  <si>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</si>
  <si>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</si>
  <si>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</si>
  <si>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</si>
  <si>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</si>
  <si>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</si>
  <si>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</si>
  <si>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</si>
  <si>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</si>
  <si>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</si>
  <si>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</si>
  <si>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</si>
  <si>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</si>
  <si>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</si>
  <si>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  2.3.2. Працевлаштовано з компенсацією витрат роботодавцю єдиного внеску, тис. осіб</t>
  </si>
  <si>
    <t>3. Проходили професійне навчання безробітні, тис. осіб</t>
  </si>
  <si>
    <t xml:space="preserve">   3.1. з них в ЦПТО,  тис. осіб</t>
  </si>
  <si>
    <t>4. Отримали ваучер на навчання, осіб</t>
  </si>
  <si>
    <t>5. Брали участь у громадських та інших роботах тимчасового характеру,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</si>
  <si>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</si>
  <si>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</si>
  <si>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</si>
  <si>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</si>
  <si>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</si>
  <si>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>Станом на дату:</t>
  </si>
  <si>
    <t xml:space="preserve"> 2018 р.</t>
  </si>
  <si>
    <t>за формою 3-ПН</t>
  </si>
  <si>
    <t>з інших джерел</t>
  </si>
  <si>
    <t>2018 р.</t>
  </si>
  <si>
    <t xml:space="preserve"> 2.3.1. Шляхом одноразової виплати допомоги по безробіттю</t>
  </si>
  <si>
    <t>х</t>
  </si>
  <si>
    <t xml:space="preserve"> - 1 особа</t>
  </si>
  <si>
    <t>(за даними Державної служби статистики України)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</si>
  <si>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</si>
  <si>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</si>
  <si>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</si>
  <si>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</si>
  <si>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</si>
  <si>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</si>
  <si>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</si>
  <si>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</si>
  <si>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</si>
  <si>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</si>
  <si>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</si>
  <si>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</si>
  <si>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</si>
  <si>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t>1. Мали статус безробітного, тис. осіб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</si>
  <si>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</si>
  <si>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>10. Мали статус безробітного, тис. осіб</t>
  </si>
  <si>
    <t>11. Отримували допомогу по безробіттю, тис. осіб</t>
  </si>
  <si>
    <t>13. Кількість вакансій по формі 3-ПН, тис. одиниць</t>
  </si>
  <si>
    <t>14. Інформація про вакансії, отримані з інших джерел,               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</si>
  <si>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</si>
  <si>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</si>
  <si>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</si>
  <si>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</si>
  <si>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у 2,2 р.</t>
  </si>
  <si>
    <t>Економічна активність населення у середньому за 2017 -2018 рр.                                                                                                                                                   за місцем проживання та статтю</t>
  </si>
  <si>
    <t>за 2017 -2018 рр.</t>
  </si>
  <si>
    <t>Показники діяльності державної служби зайнятості</t>
  </si>
  <si>
    <t>у січні-березні 2018-2019 рр.</t>
  </si>
  <si>
    <t xml:space="preserve">   - 0,9 в.п.</t>
  </si>
  <si>
    <t xml:space="preserve"> 381           особа</t>
  </si>
  <si>
    <t>444            особи</t>
  </si>
  <si>
    <t xml:space="preserve">   + 63 особи</t>
  </si>
  <si>
    <t xml:space="preserve"> 172            особи</t>
  </si>
  <si>
    <t>434             особи</t>
  </si>
  <si>
    <t>у 2,5 р.</t>
  </si>
  <si>
    <t xml:space="preserve"> + 262 особи</t>
  </si>
  <si>
    <t>на  01.04.2018</t>
  </si>
  <si>
    <t>на  01.04.2019</t>
  </si>
  <si>
    <t>12. Середній розмір допомоги по безробіттю, у березні, грн.</t>
  </si>
  <si>
    <t xml:space="preserve"> + 593 грн.</t>
  </si>
  <si>
    <t xml:space="preserve"> + 1 050 грн.</t>
  </si>
  <si>
    <t>у січні-березні 2018 - 2019 рр.</t>
  </si>
  <si>
    <t>у 3,2 р.</t>
  </si>
  <si>
    <r>
      <t xml:space="preserve">Середній розмір допомоги по безробіттю у березні, </t>
    </r>
    <r>
      <rPr>
        <i/>
        <sz val="11"/>
        <rFont val="Times New Roman"/>
        <family val="1"/>
        <charset val="204"/>
      </rPr>
      <t>грн.</t>
    </r>
  </si>
  <si>
    <t>січень-березень           2018 р.</t>
  </si>
  <si>
    <t>січень-березень         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</si>
</sst>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6" fillId="0" borderId="0"/>
    <xf numFmtId="0" fontId="5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51" fillId="0" borderId="0"/>
    <xf numFmtId="0" fontId="35" fillId="0" borderId="0"/>
    <xf numFmtId="0" fontId="17" fillId="0" borderId="0"/>
    <xf numFmtId="0" fontId="8" fillId="0" borderId="0"/>
  </cellStyleXfs>
  <cellXfs count="290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0" applyNumberFormat="1" applyFont="1" applyFill="1" applyBorder="1" applyProtection="1"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2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10" fillId="0" borderId="0" xfId="10" applyNumberFormat="1" applyFont="1" applyFill="1" applyBorder="1" applyAlignment="1" applyProtection="1">
      <alignment horizontal="center" vertical="center"/>
      <protection locked="0"/>
    </xf>
    <xf numFmtId="1" fontId="10" fillId="0" borderId="2" xfId="10" applyNumberFormat="1" applyFont="1" applyFill="1" applyBorder="1" applyAlignment="1" applyProtection="1">
      <alignment horizontal="left"/>
      <protection locked="0"/>
    </xf>
    <xf numFmtId="1" fontId="18" fillId="0" borderId="0" xfId="10" applyNumberFormat="1" applyFont="1" applyFill="1" applyBorder="1" applyProtection="1">
      <protection locked="0"/>
    </xf>
    <xf numFmtId="165" fontId="18" fillId="0" borderId="0" xfId="10" applyNumberFormat="1" applyFont="1" applyFill="1" applyBorder="1" applyProtection="1">
      <protection locked="0"/>
    </xf>
    <xf numFmtId="1" fontId="19" fillId="0" borderId="0" xfId="10" applyNumberFormat="1" applyFont="1" applyFill="1" applyBorder="1" applyProtection="1">
      <protection locked="0"/>
    </xf>
    <xf numFmtId="3" fontId="19" fillId="0" borderId="0" xfId="10" applyNumberFormat="1" applyFont="1" applyFill="1" applyBorder="1" applyProtection="1">
      <protection locked="0"/>
    </xf>
    <xf numFmtId="3" fontId="18" fillId="0" borderId="0" xfId="10" applyNumberFormat="1" applyFont="1" applyFill="1" applyBorder="1" applyProtection="1">
      <protection locked="0"/>
    </xf>
    <xf numFmtId="0" fontId="22" fillId="0" borderId="0" xfId="16" applyFont="1" applyFill="1"/>
    <xf numFmtId="0" fontId="24" fillId="0" borderId="0" xfId="16" applyFont="1" applyFill="1" applyBorder="1" applyAlignment="1">
      <alignment horizontal="center"/>
    </xf>
    <xf numFmtId="0" fontId="24" fillId="0" borderId="0" xfId="16" applyFont="1" applyFill="1"/>
    <xf numFmtId="0" fontId="26" fillId="0" borderId="0" xfId="16" applyFont="1" applyFill="1" applyAlignment="1">
      <alignment vertical="center"/>
    </xf>
    <xf numFmtId="0" fontId="28" fillId="0" borderId="0" xfId="16" applyFont="1" applyFill="1"/>
    <xf numFmtId="0" fontId="28" fillId="0" borderId="0" xfId="16" applyFont="1" applyFill="1" applyAlignment="1">
      <alignment vertical="center"/>
    </xf>
    <xf numFmtId="0" fontId="28" fillId="0" borderId="0" xfId="16" applyFont="1" applyFill="1" applyAlignment="1">
      <alignment wrapText="1"/>
    </xf>
    <xf numFmtId="3" fontId="33" fillId="0" borderId="2" xfId="16" applyNumberFormat="1" applyFont="1" applyFill="1" applyBorder="1" applyAlignment="1">
      <alignment horizontal="center" vertical="center"/>
    </xf>
    <xf numFmtId="0" fontId="24" fillId="0" borderId="0" xfId="16" applyFont="1" applyFill="1" applyAlignment="1">
      <alignment vertical="center"/>
    </xf>
    <xf numFmtId="3" fontId="34" fillId="0" borderId="0" xfId="16" applyNumberFormat="1" applyFont="1" applyFill="1" applyAlignment="1">
      <alignment horizontal="center" vertical="center"/>
    </xf>
    <xf numFmtId="3" fontId="32" fillId="0" borderId="2" xfId="16" applyNumberFormat="1" applyFont="1" applyFill="1" applyBorder="1" applyAlignment="1">
      <alignment horizontal="center" vertical="center" wrapText="1"/>
    </xf>
    <xf numFmtId="3" fontId="31" fillId="0" borderId="2" xfId="16" applyNumberFormat="1" applyFont="1" applyFill="1" applyBorder="1" applyAlignment="1">
      <alignment horizontal="center" vertical="center"/>
    </xf>
    <xf numFmtId="3" fontId="28" fillId="0" borderId="0" xfId="16" applyNumberFormat="1" applyFont="1" applyFill="1"/>
    <xf numFmtId="165" fontId="28" fillId="0" borderId="0" xfId="16" applyNumberFormat="1" applyFont="1" applyFill="1"/>
    <xf numFmtId="0" fontId="40" fillId="0" borderId="0" xfId="6" applyFont="1"/>
    <xf numFmtId="0" fontId="41" fillId="0" borderId="0" xfId="14" applyFont="1" applyFill="1" applyBorder="1" applyAlignment="1">
      <alignment horizontal="left"/>
    </xf>
    <xf numFmtId="0" fontId="28" fillId="0" borderId="0" xfId="6" applyFont="1"/>
    <xf numFmtId="0" fontId="45" fillId="0" borderId="0" xfId="6" applyFont="1" applyBorder="1" applyAlignment="1">
      <alignment horizontal="left" vertical="top" wrapText="1"/>
    </xf>
    <xf numFmtId="0" fontId="40" fillId="0" borderId="0" xfId="6" applyFont="1" applyFill="1"/>
    <xf numFmtId="165" fontId="10" fillId="0" borderId="0" xfId="5" applyNumberFormat="1" applyFont="1" applyAlignment="1">
      <alignment wrapText="1"/>
    </xf>
    <xf numFmtId="0" fontId="45" fillId="0" borderId="0" xfId="6" applyFont="1"/>
    <xf numFmtId="0" fontId="45" fillId="0" borderId="0" xfId="6" applyFont="1" applyBorder="1"/>
    <xf numFmtId="0" fontId="44" fillId="0" borderId="0" xfId="6" applyFont="1"/>
    <xf numFmtId="0" fontId="40" fillId="0" borderId="0" xfId="6" applyFont="1" applyBorder="1"/>
    <xf numFmtId="165" fontId="3" fillId="0" borderId="0" xfId="5" applyNumberFormat="1" applyFont="1" applyAlignment="1">
      <alignment wrapText="1"/>
    </xf>
    <xf numFmtId="0" fontId="10" fillId="0" borderId="0" xfId="5" applyFont="1"/>
    <xf numFmtId="0" fontId="32" fillId="0" borderId="0" xfId="6" applyFont="1" applyFill="1" applyAlignment="1"/>
    <xf numFmtId="0" fontId="28" fillId="0" borderId="0" xfId="6" applyFont="1" applyFill="1" applyAlignment="1"/>
    <xf numFmtId="0" fontId="17" fillId="0" borderId="0" xfId="6" applyFill="1"/>
    <xf numFmtId="0" fontId="28" fillId="0" borderId="0" xfId="6" applyFont="1" applyFill="1" applyAlignment="1">
      <alignment horizontal="center" vertical="center" wrapText="1"/>
    </xf>
    <xf numFmtId="0" fontId="43" fillId="0" borderId="0" xfId="6" applyFont="1" applyFill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48" fillId="0" borderId="2" xfId="6" applyFont="1" applyFill="1" applyBorder="1" applyAlignment="1">
      <alignment horizontal="left" vertical="center" wrapText="1"/>
    </xf>
    <xf numFmtId="164" fontId="48" fillId="0" borderId="2" xfId="6" applyNumberFormat="1" applyFont="1" applyFill="1" applyBorder="1" applyAlignment="1">
      <alignment horizontal="center" vertical="center" wrapText="1"/>
    </xf>
    <xf numFmtId="164" fontId="48" fillId="0" borderId="2" xfId="5" applyNumberFormat="1" applyFont="1" applyFill="1" applyBorder="1" applyAlignment="1">
      <alignment horizontal="center" vertical="center" wrapText="1"/>
    </xf>
    <xf numFmtId="165" fontId="48" fillId="0" borderId="2" xfId="6" applyNumberFormat="1" applyFont="1" applyFill="1" applyBorder="1" applyAlignment="1">
      <alignment horizontal="center" vertical="center"/>
    </xf>
    <xf numFmtId="0" fontId="43" fillId="0" borderId="0" xfId="6" applyFont="1" applyFill="1" applyAlignment="1">
      <alignment vertical="center"/>
    </xf>
    <xf numFmtId="0" fontId="40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40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8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49" fontId="27" fillId="0" borderId="2" xfId="6" applyNumberFormat="1" applyFont="1" applyFill="1" applyBorder="1" applyAlignment="1">
      <alignment horizontal="center" vertical="center" wrapText="1"/>
    </xf>
    <xf numFmtId="164" fontId="35" fillId="0" borderId="6" xfId="6" applyNumberFormat="1" applyFont="1" applyFill="1" applyBorder="1" applyAlignment="1">
      <alignment horizontal="center" vertical="center"/>
    </xf>
    <xf numFmtId="164" fontId="35" fillId="0" borderId="7" xfId="6" applyNumberFormat="1" applyFont="1" applyFill="1" applyBorder="1" applyAlignment="1">
      <alignment horizontal="center" vertical="center"/>
    </xf>
    <xf numFmtId="164" fontId="36" fillId="0" borderId="8" xfId="6" applyNumberFormat="1" applyFont="1" applyFill="1" applyBorder="1" applyAlignment="1">
      <alignment horizontal="center" vertical="center"/>
    </xf>
    <xf numFmtId="164" fontId="36" fillId="0" borderId="9" xfId="6" applyNumberFormat="1" applyFont="1" applyFill="1" applyBorder="1" applyAlignment="1">
      <alignment horizontal="center" vertical="center"/>
    </xf>
    <xf numFmtId="164" fontId="35" fillId="0" borderId="10" xfId="6" applyNumberFormat="1" applyFont="1" applyFill="1" applyBorder="1" applyAlignment="1">
      <alignment horizontal="center" vertical="center"/>
    </xf>
    <xf numFmtId="164" fontId="35" fillId="0" borderId="11" xfId="6" applyNumberFormat="1" applyFont="1" applyFill="1" applyBorder="1" applyAlignment="1">
      <alignment horizontal="center" vertical="center"/>
    </xf>
    <xf numFmtId="164" fontId="36" fillId="0" borderId="5" xfId="6" applyNumberFormat="1" applyFont="1" applyFill="1" applyBorder="1" applyAlignment="1">
      <alignment horizontal="center" vertical="center"/>
    </xf>
    <xf numFmtId="164" fontId="36" fillId="0" borderId="3" xfId="6" applyNumberFormat="1" applyFont="1" applyFill="1" applyBorder="1" applyAlignment="1">
      <alignment horizontal="center" vertical="center"/>
    </xf>
    <xf numFmtId="49" fontId="48" fillId="0" borderId="12" xfId="6" applyNumberFormat="1" applyFont="1" applyFill="1" applyBorder="1" applyAlignment="1">
      <alignment horizontal="center" vertical="center" wrapText="1"/>
    </xf>
    <xf numFmtId="0" fontId="1" fillId="0" borderId="0" xfId="13" applyFont="1" applyAlignment="1">
      <alignment vertical="top"/>
    </xf>
    <xf numFmtId="0" fontId="49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top" wrapText="1"/>
    </xf>
    <xf numFmtId="0" fontId="49" fillId="0" borderId="0" xfId="13" applyFont="1" applyFill="1" applyAlignment="1">
      <alignment horizontal="right" vertical="center"/>
    </xf>
    <xf numFmtId="0" fontId="39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0" fontId="4" fillId="0" borderId="2" xfId="13" applyFont="1" applyBorder="1" applyAlignment="1">
      <alignment horizontal="center" vertical="center"/>
    </xf>
    <xf numFmtId="3" fontId="4" fillId="0" borderId="2" xfId="6" applyNumberFormat="1" applyFont="1" applyBorder="1" applyAlignment="1">
      <alignment horizontal="center" vertical="center"/>
    </xf>
    <xf numFmtId="164" fontId="4" fillId="0" borderId="2" xfId="6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20" fillId="0" borderId="0" xfId="13" applyFont="1" applyAlignment="1">
      <alignment horizontal="center" vertical="center"/>
    </xf>
    <xf numFmtId="0" fontId="20" fillId="0" borderId="2" xfId="10" applyNumberFormat="1" applyFont="1" applyFill="1" applyBorder="1" applyAlignment="1" applyProtection="1">
      <alignment horizontal="left" vertical="center"/>
      <protection locked="0"/>
    </xf>
    <xf numFmtId="3" fontId="20" fillId="0" borderId="2" xfId="6" applyNumberFormat="1" applyFont="1" applyBorder="1" applyAlignment="1">
      <alignment horizontal="center" vertical="center"/>
    </xf>
    <xf numFmtId="164" fontId="20" fillId="0" borderId="2" xfId="6" applyNumberFormat="1" applyFont="1" applyBorder="1" applyAlignment="1">
      <alignment horizontal="center" vertical="center"/>
    </xf>
    <xf numFmtId="165" fontId="2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20" fillId="4" borderId="0" xfId="13" applyNumberFormat="1" applyFont="1" applyFill="1" applyAlignment="1">
      <alignment horizontal="center" vertical="center"/>
    </xf>
    <xf numFmtId="3" fontId="20" fillId="0" borderId="2" xfId="6" applyNumberFormat="1" applyFont="1" applyFill="1" applyBorder="1" applyAlignment="1">
      <alignment horizontal="center" vertical="center"/>
    </xf>
    <xf numFmtId="164" fontId="20" fillId="0" borderId="2" xfId="6" applyNumberFormat="1" applyFont="1" applyFill="1" applyBorder="1" applyAlignment="1">
      <alignment horizontal="center" vertical="center"/>
    </xf>
    <xf numFmtId="0" fontId="1" fillId="0" borderId="0" xfId="13" applyFont="1"/>
    <xf numFmtId="0" fontId="30" fillId="0" borderId="0" xfId="16" applyFont="1" applyFill="1" applyAlignment="1">
      <alignment horizontal="center"/>
    </xf>
    <xf numFmtId="0" fontId="25" fillId="0" borderId="2" xfId="16" applyFont="1" applyFill="1" applyBorder="1" applyAlignment="1">
      <alignment horizontal="center" vertical="center" wrapText="1"/>
    </xf>
    <xf numFmtId="0" fontId="21" fillId="0" borderId="2" xfId="16" applyFont="1" applyFill="1" applyBorder="1" applyAlignment="1">
      <alignment horizontal="center" vertical="center" wrapText="1"/>
    </xf>
    <xf numFmtId="3" fontId="55" fillId="3" borderId="2" xfId="16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1" fontId="11" fillId="0" borderId="0" xfId="10" applyNumberFormat="1" applyFont="1" applyFill="1" applyAlignment="1" applyProtection="1">
      <alignment vertical="center"/>
      <protection locked="0"/>
    </xf>
    <xf numFmtId="14" fontId="25" fillId="0" borderId="2" xfId="1" applyNumberFormat="1" applyFont="1" applyBorder="1" applyAlignment="1">
      <alignment horizontal="center" vertical="center" wrapText="1"/>
    </xf>
    <xf numFmtId="164" fontId="25" fillId="0" borderId="2" xfId="16" applyNumberFormat="1" applyFont="1" applyFill="1" applyBorder="1" applyAlignment="1">
      <alignment horizontal="center" vertical="center" wrapText="1"/>
    </xf>
    <xf numFmtId="0" fontId="32" fillId="0" borderId="2" xfId="16" applyFont="1" applyFill="1" applyBorder="1" applyAlignment="1">
      <alignment horizontal="left" vertical="center" wrapText="1"/>
    </xf>
    <xf numFmtId="164" fontId="31" fillId="0" borderId="2" xfId="16" applyNumberFormat="1" applyFont="1" applyFill="1" applyBorder="1" applyAlignment="1">
      <alignment horizontal="center" vertical="center" wrapText="1"/>
    </xf>
    <xf numFmtId="0" fontId="33" fillId="0" borderId="2" xfId="16" applyFont="1" applyFill="1" applyBorder="1" applyAlignment="1">
      <alignment horizontal="center" vertical="center" wrapText="1"/>
    </xf>
    <xf numFmtId="164" fontId="33" fillId="0" borderId="2" xfId="16" applyNumberFormat="1" applyFont="1" applyFill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3" fontId="15" fillId="0" borderId="2" xfId="15" applyNumberFormat="1" applyFont="1" applyFill="1" applyBorder="1" applyAlignment="1">
      <alignment horizontal="center" vertical="center"/>
    </xf>
    <xf numFmtId="3" fontId="56" fillId="3" borderId="2" xfId="16" applyNumberFormat="1" applyFont="1" applyFill="1" applyBorder="1" applyAlignment="1">
      <alignment horizontal="center" vertical="center"/>
    </xf>
    <xf numFmtId="164" fontId="32" fillId="0" borderId="2" xfId="16" applyNumberFormat="1" applyFont="1" applyFill="1" applyBorder="1" applyAlignment="1">
      <alignment horizontal="center" vertical="center" wrapText="1"/>
    </xf>
    <xf numFmtId="0" fontId="1" fillId="0" borderId="0" xfId="9" applyFont="1"/>
    <xf numFmtId="0" fontId="53" fillId="0" borderId="2" xfId="9" applyFont="1" applyFill="1" applyBorder="1" applyAlignment="1">
      <alignment horizontal="center" vertical="center" wrapText="1"/>
    </xf>
    <xf numFmtId="164" fontId="4" fillId="0" borderId="11" xfId="9" applyNumberFormat="1" applyFont="1" applyFill="1" applyBorder="1" applyAlignment="1">
      <alignment horizontal="center"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164" fontId="20" fillId="0" borderId="3" xfId="9" applyNumberFormat="1" applyFont="1" applyFill="1" applyBorder="1" applyAlignment="1">
      <alignment horizontal="center" vertical="center" wrapText="1"/>
    </xf>
    <xf numFmtId="165" fontId="20" fillId="0" borderId="3" xfId="9" applyNumberFormat="1" applyFont="1" applyFill="1" applyBorder="1" applyAlignment="1">
      <alignment horizontal="center" vertical="center"/>
    </xf>
    <xf numFmtId="164" fontId="20" fillId="0" borderId="3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Border="1" applyAlignment="1">
      <alignment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0" fontId="4" fillId="0" borderId="11" xfId="9" applyFont="1" applyBorder="1" applyAlignment="1">
      <alignment horizontal="left" vertical="center" wrapText="1" indent="1"/>
    </xf>
    <xf numFmtId="164" fontId="4" fillId="0" borderId="14" xfId="9" applyNumberFormat="1" applyFont="1" applyFill="1" applyBorder="1" applyAlignment="1">
      <alignment horizontal="center" vertical="center"/>
    </xf>
    <xf numFmtId="0" fontId="4" fillId="0" borderId="7" xfId="9" applyFont="1" applyBorder="1" applyAlignment="1">
      <alignment horizontal="left" vertical="center" wrapText="1" indent="1"/>
    </xf>
    <xf numFmtId="164" fontId="4" fillId="0" borderId="7" xfId="9" applyNumberFormat="1" applyFont="1" applyFill="1" applyBorder="1" applyAlignment="1">
      <alignment horizontal="center"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49" fontId="4" fillId="0" borderId="24" xfId="9" applyNumberFormat="1" applyFont="1" applyFill="1" applyBorder="1" applyAlignment="1">
      <alignment horizontal="center" vertical="center" wrapText="1"/>
    </xf>
    <xf numFmtId="0" fontId="4" fillId="0" borderId="3" xfId="9" applyFont="1" applyBorder="1" applyAlignment="1">
      <alignment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4" fillId="0" borderId="7" xfId="9" applyFont="1" applyBorder="1" applyAlignment="1">
      <alignment vertical="center" wrapText="1"/>
    </xf>
    <xf numFmtId="0" fontId="1" fillId="0" borderId="0" xfId="9" applyFont="1" applyFill="1"/>
    <xf numFmtId="165" fontId="4" fillId="0" borderId="9" xfId="9" applyNumberFormat="1" applyFont="1" applyFill="1" applyBorder="1" applyAlignment="1">
      <alignment horizontal="center" vertical="center"/>
    </xf>
    <xf numFmtId="164" fontId="4" fillId="0" borderId="9" xfId="9" applyNumberFormat="1" applyFont="1" applyFill="1" applyBorder="1" applyAlignment="1">
      <alignment horizontal="center" vertical="center"/>
    </xf>
    <xf numFmtId="165" fontId="4" fillId="0" borderId="4" xfId="9" applyNumberFormat="1" applyFont="1" applyFill="1" applyBorder="1" applyAlignment="1">
      <alignment horizontal="center" vertical="center"/>
    </xf>
    <xf numFmtId="0" fontId="4" fillId="3" borderId="3" xfId="9" applyFont="1" applyFill="1" applyBorder="1" applyAlignment="1">
      <alignment vertical="center" wrapText="1"/>
    </xf>
    <xf numFmtId="165" fontId="4" fillId="3" borderId="4" xfId="9" applyNumberFormat="1" applyFont="1" applyFill="1" applyBorder="1" applyAlignment="1">
      <alignment horizontal="center" vertical="center"/>
    </xf>
    <xf numFmtId="165" fontId="4" fillId="3" borderId="3" xfId="9" applyNumberFormat="1" applyFont="1" applyFill="1" applyBorder="1" applyAlignment="1">
      <alignment horizontal="center" vertical="center"/>
    </xf>
    <xf numFmtId="0" fontId="20" fillId="0" borderId="25" xfId="9" applyFont="1" applyFill="1" applyBorder="1" applyAlignment="1">
      <alignment vertical="center" wrapText="1"/>
    </xf>
    <xf numFmtId="165" fontId="20" fillId="0" borderId="3" xfId="9" applyNumberFormat="1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3" fontId="4" fillId="0" borderId="2" xfId="9" applyNumberFormat="1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vertical="center" wrapText="1"/>
    </xf>
    <xf numFmtId="164" fontId="4" fillId="0" borderId="2" xfId="8" applyNumberFormat="1" applyFont="1" applyFill="1" applyBorder="1" applyAlignment="1">
      <alignment horizontal="center" vertical="center" wrapText="1"/>
    </xf>
    <xf numFmtId="165" fontId="4" fillId="0" borderId="2" xfId="8" applyNumberFormat="1" applyFont="1" applyFill="1" applyBorder="1" applyAlignment="1">
      <alignment horizontal="center" vertical="center"/>
    </xf>
    <xf numFmtId="0" fontId="1" fillId="0" borderId="0" xfId="9" applyFont="1" applyBorder="1"/>
    <xf numFmtId="0" fontId="60" fillId="0" borderId="2" xfId="2" applyFont="1" applyFill="1" applyBorder="1" applyAlignment="1">
      <alignment vertical="center" wrapText="1"/>
    </xf>
    <xf numFmtId="3" fontId="4" fillId="0" borderId="2" xfId="8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0" fontId="4" fillId="0" borderId="11" xfId="9" applyFont="1" applyFill="1" applyBorder="1" applyAlignment="1">
      <alignment vertical="center" wrapText="1"/>
    </xf>
    <xf numFmtId="0" fontId="20" fillId="0" borderId="3" xfId="9" applyFont="1" applyFill="1" applyBorder="1" applyAlignment="1">
      <alignment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4" fillId="0" borderId="15" xfId="8" applyFont="1" applyFill="1" applyBorder="1" applyAlignment="1">
      <alignment horizontal="center" vertical="center"/>
    </xf>
    <xf numFmtId="165" fontId="32" fillId="0" borderId="0" xfId="16" applyNumberFormat="1" applyFont="1" applyFill="1"/>
    <xf numFmtId="3" fontId="4" fillId="0" borderId="7" xfId="9" applyNumberFormat="1" applyFont="1" applyFill="1" applyBorder="1" applyAlignment="1">
      <alignment horizontal="center" vertical="center" wrapText="1"/>
    </xf>
    <xf numFmtId="165" fontId="4" fillId="0" borderId="24" xfId="9" applyNumberFormat="1" applyFont="1" applyFill="1" applyBorder="1" applyAlignment="1">
      <alignment horizontal="center" vertical="center"/>
    </xf>
    <xf numFmtId="0" fontId="39" fillId="0" borderId="2" xfId="13" applyFont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49" fontId="48" fillId="0" borderId="2" xfId="6" applyNumberFormat="1" applyFont="1" applyFill="1" applyBorder="1" applyAlignment="1">
      <alignment horizontal="center" vertical="center" wrapText="1"/>
    </xf>
    <xf numFmtId="49" fontId="48" fillId="0" borderId="17" xfId="6" applyNumberFormat="1" applyFont="1" applyFill="1" applyBorder="1" applyAlignment="1">
      <alignment horizontal="center" vertical="center" wrapText="1"/>
    </xf>
    <xf numFmtId="0" fontId="35" fillId="0" borderId="0" xfId="6" applyFont="1"/>
    <xf numFmtId="164" fontId="36" fillId="0" borderId="1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164" fontId="35" fillId="0" borderId="26" xfId="6" applyNumberFormat="1" applyFont="1" applyFill="1" applyBorder="1" applyAlignment="1">
      <alignment horizontal="center" vertical="center"/>
    </xf>
    <xf numFmtId="0" fontId="49" fillId="0" borderId="3" xfId="6" applyFont="1" applyFill="1" applyBorder="1" applyAlignment="1">
      <alignment horizontal="left" vertical="center" wrapText="1"/>
    </xf>
    <xf numFmtId="0" fontId="4" fillId="0" borderId="11" xfId="6" applyFont="1" applyFill="1" applyBorder="1" applyAlignment="1">
      <alignment horizontal="left" vertical="center" wrapText="1"/>
    </xf>
    <xf numFmtId="164" fontId="35" fillId="0" borderId="27" xfId="6" applyNumberFormat="1" applyFont="1" applyFill="1" applyBorder="1" applyAlignment="1">
      <alignment horizontal="center" vertical="center"/>
    </xf>
    <xf numFmtId="0" fontId="49" fillId="0" borderId="9" xfId="6" applyFont="1" applyBorder="1" applyAlignment="1">
      <alignment horizontal="left" vertical="center" wrapText="1"/>
    </xf>
    <xf numFmtId="164" fontId="36" fillId="0" borderId="28" xfId="6" applyNumberFormat="1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left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3" fontId="4" fillId="0" borderId="2" xfId="6" applyNumberFormat="1" applyFont="1" applyFill="1" applyBorder="1" applyAlignment="1">
      <alignment horizontal="center" vertical="center"/>
    </xf>
    <xf numFmtId="0" fontId="1" fillId="0" borderId="2" xfId="9" applyFont="1" applyFill="1" applyBorder="1" applyAlignment="1">
      <alignment horizontal="center" vertical="center"/>
    </xf>
    <xf numFmtId="165" fontId="4" fillId="0" borderId="9" xfId="9" applyNumberFormat="1" applyFont="1" applyFill="1" applyBorder="1" applyAlignment="1">
      <alignment horizontal="center" vertical="center" wrapText="1"/>
    </xf>
    <xf numFmtId="3" fontId="20" fillId="0" borderId="0" xfId="13" applyNumberFormat="1" applyFont="1" applyAlignment="1">
      <alignment horizontal="center" vertical="center"/>
    </xf>
    <xf numFmtId="3" fontId="25" fillId="0" borderId="2" xfId="16" applyNumberFormat="1" applyFont="1" applyFill="1" applyBorder="1" applyAlignment="1">
      <alignment horizontal="center" vertical="center"/>
    </xf>
    <xf numFmtId="3" fontId="55" fillId="0" borderId="2" xfId="16" applyNumberFormat="1" applyFont="1" applyFill="1" applyBorder="1" applyAlignment="1">
      <alignment horizontal="center" vertical="center"/>
    </xf>
    <xf numFmtId="0" fontId="50" fillId="0" borderId="0" xfId="6" applyFont="1" applyAlignment="1">
      <alignment horizontal="center" vertical="center" wrapText="1"/>
    </xf>
    <xf numFmtId="0" fontId="37" fillId="0" borderId="0" xfId="14" applyFont="1" applyFill="1" applyBorder="1" applyAlignment="1">
      <alignment horizontal="center" vertical="top" wrapText="1"/>
    </xf>
    <xf numFmtId="0" fontId="22" fillId="0" borderId="2" xfId="6" applyFont="1" applyFill="1" applyBorder="1" applyAlignment="1">
      <alignment horizontal="center" vertical="center" wrapText="1"/>
    </xf>
    <xf numFmtId="0" fontId="22" fillId="0" borderId="12" xfId="6" applyFont="1" applyFill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0" fontId="42" fillId="0" borderId="14" xfId="6" applyFont="1" applyBorder="1" applyAlignment="1">
      <alignment horizontal="center" vertical="center" wrapText="1"/>
    </xf>
    <xf numFmtId="0" fontId="42" fillId="0" borderId="3" xfId="6" applyFont="1" applyBorder="1" applyAlignment="1">
      <alignment horizontal="center" vertical="center" wrapText="1"/>
    </xf>
    <xf numFmtId="0" fontId="47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27" fillId="0" borderId="2" xfId="6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0" fontId="37" fillId="0" borderId="0" xfId="6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horizontal="right"/>
    </xf>
    <xf numFmtId="0" fontId="38" fillId="0" borderId="0" xfId="13" applyFont="1" applyFill="1" applyAlignment="1">
      <alignment horizontal="center" vertical="top" wrapText="1"/>
    </xf>
    <xf numFmtId="0" fontId="38" fillId="0" borderId="2" xfId="13" applyFont="1" applyFill="1" applyBorder="1" applyAlignment="1">
      <alignment horizontal="center" vertical="top" wrapText="1"/>
    </xf>
    <xf numFmtId="49" fontId="39" fillId="0" borderId="2" xfId="13" applyNumberFormat="1" applyFont="1" applyBorder="1" applyAlignment="1">
      <alignment horizontal="center" vertical="center" wrapText="1"/>
    </xf>
    <xf numFmtId="0" fontId="39" fillId="0" borderId="2" xfId="13" applyFont="1" applyBorder="1" applyAlignment="1">
      <alignment horizontal="center" vertical="center" wrapText="1"/>
    </xf>
    <xf numFmtId="0" fontId="21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/>
    </xf>
    <xf numFmtId="0" fontId="24" fillId="0" borderId="14" xfId="16" applyFont="1" applyFill="1" applyBorder="1" applyAlignment="1">
      <alignment horizontal="center"/>
    </xf>
    <xf numFmtId="0" fontId="24" fillId="0" borderId="3" xfId="16" applyFont="1" applyFill="1" applyBorder="1" applyAlignment="1">
      <alignment horizontal="center"/>
    </xf>
    <xf numFmtId="14" fontId="25" fillId="0" borderId="2" xfId="1" applyNumberFormat="1" applyFont="1" applyBorder="1" applyAlignment="1">
      <alignment horizontal="center" vertical="center" wrapText="1"/>
    </xf>
    <xf numFmtId="0" fontId="29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 wrapText="1"/>
    </xf>
    <xf numFmtId="0" fontId="24" fillId="0" borderId="2" xfId="16" applyFont="1" applyFill="1" applyBorder="1" applyAlignment="1">
      <alignment horizontal="center"/>
    </xf>
    <xf numFmtId="0" fontId="21" fillId="0" borderId="2" xfId="16" applyFont="1" applyFill="1" applyBorder="1" applyAlignment="1">
      <alignment horizontal="center" vertical="center" wrapText="1"/>
    </xf>
    <xf numFmtId="0" fontId="57" fillId="0" borderId="0" xfId="9" applyFont="1" applyAlignment="1">
      <alignment horizontal="center"/>
    </xf>
    <xf numFmtId="0" fontId="57" fillId="0" borderId="0" xfId="9" applyFont="1" applyFill="1" applyBorder="1" applyAlignment="1">
      <alignment horizontal="center" vertical="top" wrapText="1"/>
    </xf>
    <xf numFmtId="0" fontId="58" fillId="0" borderId="0" xfId="9" applyFont="1" applyAlignment="1">
      <alignment horizontal="center"/>
    </xf>
    <xf numFmtId="0" fontId="3" fillId="0" borderId="2" xfId="9" applyFont="1" applyFill="1" applyBorder="1" applyAlignment="1">
      <alignment horizontal="center" vertical="center" wrapText="1"/>
    </xf>
    <xf numFmtId="49" fontId="4" fillId="0" borderId="2" xfId="9" applyNumberFormat="1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4" fillId="0" borderId="15" xfId="9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left" vertical="center" wrapText="1"/>
    </xf>
    <xf numFmtId="0" fontId="4" fillId="0" borderId="13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center"/>
    </xf>
    <xf numFmtId="0" fontId="59" fillId="0" borderId="18" xfId="9" applyFont="1" applyFill="1" applyBorder="1" applyAlignment="1">
      <alignment horizontal="center" vertical="center" wrapText="1"/>
    </xf>
    <xf numFmtId="0" fontId="59" fillId="0" borderId="16" xfId="9" applyFont="1" applyFill="1" applyBorder="1" applyAlignment="1">
      <alignment horizontal="center" vertical="center" wrapText="1"/>
    </xf>
    <xf numFmtId="0" fontId="59" fillId="0" borderId="19" xfId="9" applyFont="1" applyFill="1" applyBorder="1" applyAlignment="1">
      <alignment horizontal="center" vertical="center" wrapText="1"/>
    </xf>
    <xf numFmtId="0" fontId="59" fillId="0" borderId="4" xfId="9" applyFont="1" applyFill="1" applyBorder="1" applyAlignment="1">
      <alignment horizontal="center" vertical="center" wrapText="1"/>
    </xf>
    <xf numFmtId="0" fontId="59" fillId="0" borderId="1" xfId="9" applyFont="1" applyFill="1" applyBorder="1" applyAlignment="1">
      <alignment horizontal="center" vertical="center" wrapText="1"/>
    </xf>
    <xf numFmtId="0" fontId="59" fillId="0" borderId="15" xfId="9" applyFont="1" applyFill="1" applyBorder="1" applyAlignment="1">
      <alignment horizontal="center" vertical="center" wrapText="1"/>
    </xf>
    <xf numFmtId="0" fontId="1" fillId="0" borderId="13" xfId="9" applyFont="1" applyFill="1" applyBorder="1" applyAlignment="1">
      <alignment horizontal="center" vertical="center"/>
    </xf>
    <xf numFmtId="0" fontId="1" fillId="0" borderId="17" xfId="9" applyFont="1" applyFill="1" applyBorder="1" applyAlignment="1">
      <alignment horizontal="center" vertical="center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53" fillId="0" borderId="2" xfId="10" applyNumberFormat="1" applyFont="1" applyFill="1" applyBorder="1" applyAlignment="1" applyProtection="1">
      <alignment horizontal="center" vertical="center" wrapText="1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Кількість безробітних - 04.04" xfId="15"/>
    <cellStyle name="Обычный_Форма7Н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tabSelected="1" view="pageBreakPreview" zoomScaleNormal="100" zoomScaleSheetLayoutView="100" workbookViewId="0">
      <selection activeCell="A3" sqref="A3:A4"/>
    </sheetView>
  </sheetViews>
  <sheetFormatPr defaultColWidth="10.28515625" defaultRowHeight="15" x14ac:dyDescent="0.25"/>
  <cols>
    <col min="1" max="1" width="33.42578125" style="45" customWidth="1"/>
    <col min="2" max="2" width="10.7109375" style="49" customWidth="1"/>
    <col min="3" max="3" width="11.42578125" style="49" customWidth="1"/>
    <col min="4" max="4" width="10.42578125" style="45" customWidth="1"/>
    <col min="5" max="5" width="11.28515625" style="45" customWidth="1"/>
    <col min="6" max="6" width="12.7109375" style="45" customWidth="1"/>
    <col min="7" max="7" width="12" style="45" customWidth="1"/>
    <col min="8" max="8" width="8.5703125" style="45" customWidth="1"/>
    <col min="9" max="11" width="9.140625" style="45" customWidth="1"/>
    <col min="12" max="245" width="7.85546875" style="45" customWidth="1"/>
    <col min="246" max="246" width="39.28515625" style="45" customWidth="1"/>
    <col min="247" max="16384" width="10.28515625" style="45"/>
  </cols>
  <sheetData>
    <row r="1" spans="1:11" ht="49.5" customHeight="1" x14ac:dyDescent="0.25">
      <c r="A1" s="202" t="s">
        <v>148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182" customFormat="1" ht="27" customHeight="1" x14ac:dyDescent="0.25">
      <c r="A2" s="203" t="s">
        <v>123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47" customFormat="1" ht="39" customHeight="1" x14ac:dyDescent="0.2">
      <c r="A3" s="209"/>
      <c r="B3" s="204" t="s">
        <v>72</v>
      </c>
      <c r="C3" s="205"/>
      <c r="D3" s="206" t="s">
        <v>73</v>
      </c>
      <c r="E3" s="207"/>
      <c r="F3" s="206" t="s">
        <v>74</v>
      </c>
      <c r="G3" s="207"/>
      <c r="H3" s="206" t="s">
        <v>75</v>
      </c>
      <c r="I3" s="207"/>
      <c r="J3" s="206" t="s">
        <v>76</v>
      </c>
      <c r="K3" s="208"/>
    </row>
    <row r="4" spans="1:11" s="47" customFormat="1" ht="40.5" customHeight="1" x14ac:dyDescent="0.2">
      <c r="A4" s="210"/>
      <c r="B4" s="180" t="s">
        <v>4</v>
      </c>
      <c r="C4" s="83" t="s">
        <v>116</v>
      </c>
      <c r="D4" s="181" t="s">
        <v>4</v>
      </c>
      <c r="E4" s="83" t="s">
        <v>116</v>
      </c>
      <c r="F4" s="181" t="s">
        <v>4</v>
      </c>
      <c r="G4" s="83" t="s">
        <v>116</v>
      </c>
      <c r="H4" s="181" t="s">
        <v>4</v>
      </c>
      <c r="I4" s="83" t="s">
        <v>116</v>
      </c>
      <c r="J4" s="181" t="s">
        <v>4</v>
      </c>
      <c r="K4" s="180" t="s">
        <v>116</v>
      </c>
    </row>
    <row r="5" spans="1:11" s="47" customFormat="1" ht="63" customHeight="1" x14ac:dyDescent="0.2">
      <c r="A5" s="184" t="s">
        <v>88</v>
      </c>
      <c r="B5" s="80">
        <v>17854.400000000001</v>
      </c>
      <c r="C5" s="79">
        <v>17939.5</v>
      </c>
      <c r="D5" s="185">
        <v>12252.2</v>
      </c>
      <c r="E5" s="79">
        <v>12334.8</v>
      </c>
      <c r="F5" s="185">
        <v>5602.2</v>
      </c>
      <c r="G5" s="79">
        <v>5604.7</v>
      </c>
      <c r="H5" s="185">
        <v>8423.7999999999993</v>
      </c>
      <c r="I5" s="79">
        <v>8546.1</v>
      </c>
      <c r="J5" s="185">
        <v>9430.6</v>
      </c>
      <c r="K5" s="80">
        <v>9393.4</v>
      </c>
    </row>
    <row r="6" spans="1:11" s="47" customFormat="1" ht="48.75" customHeight="1" x14ac:dyDescent="0.2">
      <c r="A6" s="189" t="s">
        <v>87</v>
      </c>
      <c r="B6" s="78">
        <v>62</v>
      </c>
      <c r="C6" s="77">
        <v>62.6</v>
      </c>
      <c r="D6" s="190">
        <v>62.8</v>
      </c>
      <c r="E6" s="77">
        <v>63.5</v>
      </c>
      <c r="F6" s="190">
        <v>60.4</v>
      </c>
      <c r="G6" s="77">
        <v>60.6</v>
      </c>
      <c r="H6" s="190">
        <v>55.7</v>
      </c>
      <c r="I6" s="77">
        <v>56.8</v>
      </c>
      <c r="J6" s="190">
        <v>69</v>
      </c>
      <c r="K6" s="78">
        <v>69</v>
      </c>
    </row>
    <row r="7" spans="1:11" s="47" customFormat="1" ht="57" customHeight="1" x14ac:dyDescent="0.2">
      <c r="A7" s="191" t="s">
        <v>89</v>
      </c>
      <c r="B7" s="76">
        <v>16156.4</v>
      </c>
      <c r="C7" s="75">
        <v>16360.9</v>
      </c>
      <c r="D7" s="188">
        <v>11109.3</v>
      </c>
      <c r="E7" s="75">
        <v>11271.7</v>
      </c>
      <c r="F7" s="188">
        <v>5047.1000000000004</v>
      </c>
      <c r="G7" s="75">
        <v>5089.2</v>
      </c>
      <c r="H7" s="188">
        <v>7771.2</v>
      </c>
      <c r="I7" s="75">
        <v>7910.7</v>
      </c>
      <c r="J7" s="188">
        <v>8385.2000000000007</v>
      </c>
      <c r="K7" s="76">
        <v>8450.2000000000007</v>
      </c>
    </row>
    <row r="8" spans="1:11" s="47" customFormat="1" ht="54.75" customHeight="1" x14ac:dyDescent="0.2">
      <c r="A8" s="186" t="s">
        <v>86</v>
      </c>
      <c r="B8" s="82">
        <v>56.1</v>
      </c>
      <c r="C8" s="81">
        <v>57.1</v>
      </c>
      <c r="D8" s="183">
        <v>56.9</v>
      </c>
      <c r="E8" s="81">
        <v>58.1</v>
      </c>
      <c r="F8" s="183">
        <v>54.4</v>
      </c>
      <c r="G8" s="81">
        <v>55</v>
      </c>
      <c r="H8" s="183">
        <v>51.4</v>
      </c>
      <c r="I8" s="81">
        <v>52.5</v>
      </c>
      <c r="J8" s="183">
        <v>61.4</v>
      </c>
      <c r="K8" s="82">
        <v>62.1</v>
      </c>
    </row>
    <row r="9" spans="1:11" s="47" customFormat="1" ht="70.5" customHeight="1" x14ac:dyDescent="0.2">
      <c r="A9" s="187" t="s">
        <v>95</v>
      </c>
      <c r="B9" s="80">
        <v>1698</v>
      </c>
      <c r="C9" s="79">
        <v>1578.6</v>
      </c>
      <c r="D9" s="185">
        <v>1142.9000000000001</v>
      </c>
      <c r="E9" s="79">
        <v>1063.0999999999999</v>
      </c>
      <c r="F9" s="185">
        <v>555.1</v>
      </c>
      <c r="G9" s="79">
        <v>515.5</v>
      </c>
      <c r="H9" s="185">
        <v>652.6</v>
      </c>
      <c r="I9" s="79">
        <v>635.4</v>
      </c>
      <c r="J9" s="185">
        <v>1045.4000000000001</v>
      </c>
      <c r="K9" s="80">
        <v>943.2</v>
      </c>
    </row>
    <row r="10" spans="1:11" s="47" customFormat="1" ht="60.75" customHeight="1" x14ac:dyDescent="0.2">
      <c r="A10" s="186" t="s">
        <v>90</v>
      </c>
      <c r="B10" s="82">
        <v>9.5</v>
      </c>
      <c r="C10" s="81">
        <v>8.8000000000000007</v>
      </c>
      <c r="D10" s="183">
        <v>9.3000000000000007</v>
      </c>
      <c r="E10" s="81">
        <v>8.6</v>
      </c>
      <c r="F10" s="183">
        <v>9.9</v>
      </c>
      <c r="G10" s="81">
        <v>9.1999999999999993</v>
      </c>
      <c r="H10" s="183">
        <v>7.7</v>
      </c>
      <c r="I10" s="81">
        <v>7.4</v>
      </c>
      <c r="J10" s="183">
        <v>11.1</v>
      </c>
      <c r="K10" s="82">
        <v>10</v>
      </c>
    </row>
    <row r="11" spans="1:11" s="51" customFormat="1" ht="15.75" x14ac:dyDescent="0.25">
      <c r="A11" s="48"/>
      <c r="B11" s="48"/>
      <c r="C11" s="49"/>
      <c r="D11" s="48"/>
      <c r="E11" s="48"/>
      <c r="F11" s="50"/>
      <c r="G11" s="48"/>
      <c r="H11" s="48"/>
      <c r="I11" s="48"/>
      <c r="J11" s="48"/>
      <c r="K11" s="48"/>
    </row>
    <row r="12" spans="1:11" s="53" customFormat="1" ht="12" customHeight="1" x14ac:dyDescent="0.25">
      <c r="A12" s="52"/>
      <c r="B12" s="52"/>
      <c r="C12" s="49"/>
      <c r="D12" s="52"/>
      <c r="E12" s="52"/>
      <c r="F12" s="50"/>
      <c r="G12" s="52"/>
      <c r="H12" s="52"/>
      <c r="I12" s="52"/>
      <c r="J12" s="52"/>
      <c r="K12" s="52"/>
    </row>
    <row r="13" spans="1:11" ht="15.75" x14ac:dyDescent="0.25">
      <c r="A13" s="54"/>
      <c r="F13" s="50"/>
    </row>
    <row r="14" spans="1:11" ht="15.75" x14ac:dyDescent="0.25">
      <c r="A14" s="54"/>
      <c r="F14" s="50"/>
    </row>
    <row r="15" spans="1:11" ht="15.75" x14ac:dyDescent="0.25">
      <c r="A15" s="54"/>
      <c r="F15" s="50"/>
    </row>
    <row r="16" spans="1:11" ht="15.75" x14ac:dyDescent="0.25">
      <c r="A16" s="54"/>
      <c r="F16" s="55"/>
    </row>
    <row r="17" spans="1:6" ht="15.75" x14ac:dyDescent="0.25">
      <c r="A17" s="54"/>
      <c r="F17" s="56"/>
    </row>
    <row r="18" spans="1:6" ht="15.75" x14ac:dyDescent="0.25">
      <c r="A18" s="54"/>
      <c r="F18" s="50"/>
    </row>
    <row r="19" spans="1:6" ht="15.75" x14ac:dyDescent="0.25">
      <c r="A19" s="54"/>
      <c r="F19" s="50"/>
    </row>
    <row r="20" spans="1:6" ht="15.75" x14ac:dyDescent="0.25">
      <c r="A20" s="54"/>
      <c r="F20" s="50"/>
    </row>
    <row r="21" spans="1:6" ht="15.75" x14ac:dyDescent="0.25">
      <c r="A21" s="54"/>
      <c r="F21" s="50"/>
    </row>
    <row r="22" spans="1:6" x14ac:dyDescent="0.25">
      <c r="A22" s="54"/>
    </row>
  </sheetData>
  <mergeCells count="8">
    <mergeCell ref="A1:K1"/>
    <mergeCell ref="A2:K2"/>
    <mergeCell ref="B3:C3"/>
    <mergeCell ref="D3:E3"/>
    <mergeCell ref="F3:G3"/>
    <mergeCell ref="H3:I3"/>
    <mergeCell ref="J3:K3"/>
    <mergeCell ref="A3:A4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8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7"/>
      <selection pane="topRight" activeCell="A3" sqref="A3:A7"/>
      <selection pane="bottomLeft" activeCell="A3" sqref="A3:A7"/>
      <selection pane="bottomRight" activeCell="A6" sqref="A6:A7"/>
    </sheetView>
  </sheetViews>
  <sheetFormatPr defaultColWidth="8.28515625" defaultRowHeight="12.75" x14ac:dyDescent="0.2"/>
  <cols>
    <col min="1" max="1" width="20.85546875" style="58" customWidth="1"/>
    <col min="2" max="2" width="16.42578125" style="58" customWidth="1"/>
    <col min="3" max="3" width="14.42578125" style="58" customWidth="1"/>
    <col min="4" max="4" width="14" style="58" customWidth="1"/>
    <col min="5" max="5" width="13.28515625" style="58" customWidth="1"/>
    <col min="6" max="6" width="12.7109375" style="58" customWidth="1"/>
    <col min="7" max="7" width="12" style="58" customWidth="1"/>
    <col min="8" max="8" width="12.5703125" style="58" customWidth="1"/>
    <col min="9" max="9" width="13.7109375" style="58" customWidth="1"/>
    <col min="10" max="10" width="9.140625" style="59" customWidth="1"/>
    <col min="11" max="252" width="9.140625" style="58" customWidth="1"/>
    <col min="253" max="253" width="18.5703125" style="58" customWidth="1"/>
    <col min="254" max="254" width="11.5703125" style="58" customWidth="1"/>
    <col min="255" max="255" width="11" style="58" customWidth="1"/>
    <col min="256" max="16384" width="8.28515625" style="58"/>
  </cols>
  <sheetData>
    <row r="1" spans="1:9" s="57" customFormat="1" ht="18" customHeight="1" x14ac:dyDescent="0.3">
      <c r="A1" s="214" t="s">
        <v>77</v>
      </c>
      <c r="B1" s="214"/>
      <c r="C1" s="214"/>
      <c r="D1" s="214"/>
      <c r="E1" s="214"/>
      <c r="F1" s="214"/>
      <c r="G1" s="214"/>
      <c r="H1" s="214"/>
      <c r="I1" s="214"/>
    </row>
    <row r="2" spans="1:9" s="57" customFormat="1" ht="18.75" customHeight="1" x14ac:dyDescent="0.3">
      <c r="A2" s="214" t="s">
        <v>149</v>
      </c>
      <c r="B2" s="214"/>
      <c r="C2" s="214"/>
      <c r="D2" s="214"/>
      <c r="E2" s="214"/>
      <c r="F2" s="214"/>
      <c r="G2" s="214"/>
      <c r="H2" s="214"/>
      <c r="I2" s="214"/>
    </row>
    <row r="3" spans="1:9" s="57" customFormat="1" ht="14.25" customHeight="1" x14ac:dyDescent="0.3">
      <c r="A3" s="215" t="s">
        <v>78</v>
      </c>
      <c r="B3" s="215"/>
      <c r="C3" s="215"/>
      <c r="D3" s="215"/>
      <c r="E3" s="215"/>
      <c r="F3" s="215"/>
      <c r="G3" s="215"/>
      <c r="H3" s="215"/>
      <c r="I3" s="215"/>
    </row>
    <row r="4" spans="1:9" s="57" customFormat="1" ht="9" hidden="1" customHeight="1" x14ac:dyDescent="0.3">
      <c r="A4" s="215"/>
      <c r="B4" s="215"/>
      <c r="C4" s="215"/>
      <c r="D4" s="215"/>
      <c r="E4" s="215"/>
      <c r="F4" s="215"/>
      <c r="G4" s="215"/>
      <c r="H4" s="215"/>
      <c r="I4" s="215"/>
    </row>
    <row r="5" spans="1:9" ht="18" customHeight="1" x14ac:dyDescent="0.25">
      <c r="A5" s="46" t="s">
        <v>71</v>
      </c>
      <c r="F5" s="216"/>
      <c r="G5" s="216"/>
      <c r="H5" s="216"/>
      <c r="I5" s="216"/>
    </row>
    <row r="6" spans="1:9" s="60" customFormat="1" ht="16.5" customHeight="1" x14ac:dyDescent="0.25">
      <c r="A6" s="212"/>
      <c r="B6" s="213" t="s">
        <v>79</v>
      </c>
      <c r="C6" s="213"/>
      <c r="D6" s="213" t="s">
        <v>80</v>
      </c>
      <c r="E6" s="213"/>
      <c r="F6" s="213" t="s">
        <v>81</v>
      </c>
      <c r="G6" s="213"/>
      <c r="H6" s="213" t="s">
        <v>82</v>
      </c>
      <c r="I6" s="213"/>
    </row>
    <row r="7" spans="1:9" s="61" customFormat="1" ht="27.75" customHeight="1" x14ac:dyDescent="0.25">
      <c r="A7" s="212"/>
      <c r="B7" s="74" t="s">
        <v>4</v>
      </c>
      <c r="C7" s="74" t="s">
        <v>116</v>
      </c>
      <c r="D7" s="74" t="s">
        <v>4</v>
      </c>
      <c r="E7" s="74" t="s">
        <v>116</v>
      </c>
      <c r="F7" s="74" t="s">
        <v>4</v>
      </c>
      <c r="G7" s="74" t="s">
        <v>116</v>
      </c>
      <c r="H7" s="74" t="s">
        <v>4</v>
      </c>
      <c r="I7" s="74" t="s">
        <v>116</v>
      </c>
    </row>
    <row r="8" spans="1:9" s="60" customFormat="1" ht="12.75" customHeight="1" x14ac:dyDescent="0.25">
      <c r="A8" s="62"/>
      <c r="B8" s="211" t="s">
        <v>83</v>
      </c>
      <c r="C8" s="211"/>
      <c r="D8" s="211" t="s">
        <v>84</v>
      </c>
      <c r="E8" s="211"/>
      <c r="F8" s="211" t="s">
        <v>83</v>
      </c>
      <c r="G8" s="211"/>
      <c r="H8" s="211" t="s">
        <v>84</v>
      </c>
      <c r="I8" s="211"/>
    </row>
    <row r="9" spans="1:9" s="67" customFormat="1" ht="18" customHeight="1" x14ac:dyDescent="0.25">
      <c r="A9" s="63" t="s">
        <v>14</v>
      </c>
      <c r="B9" s="64">
        <v>16156.400000000001</v>
      </c>
      <c r="C9" s="65">
        <v>16360.900000000001</v>
      </c>
      <c r="D9" s="66">
        <v>56.1</v>
      </c>
      <c r="E9" s="66">
        <v>57.1</v>
      </c>
      <c r="F9" s="65">
        <v>1698</v>
      </c>
      <c r="G9" s="65">
        <v>1578.6000000000001</v>
      </c>
      <c r="H9" s="66">
        <v>9.5</v>
      </c>
      <c r="I9" s="66">
        <v>8.8000000000000007</v>
      </c>
    </row>
    <row r="10" spans="1:9" ht="15.75" customHeight="1" x14ac:dyDescent="0.25">
      <c r="A10" s="68" t="s">
        <v>15</v>
      </c>
      <c r="B10" s="69">
        <v>640.9</v>
      </c>
      <c r="C10" s="69">
        <v>652.70000000000005</v>
      </c>
      <c r="D10" s="69">
        <v>55.3</v>
      </c>
      <c r="E10" s="69">
        <v>56.8</v>
      </c>
      <c r="F10" s="70">
        <v>76.5</v>
      </c>
      <c r="G10" s="70">
        <v>71.599999999999994</v>
      </c>
      <c r="H10" s="69">
        <v>10.7</v>
      </c>
      <c r="I10" s="69">
        <v>9.9</v>
      </c>
    </row>
    <row r="11" spans="1:9" ht="15.75" customHeight="1" x14ac:dyDescent="0.25">
      <c r="A11" s="68" t="s">
        <v>16</v>
      </c>
      <c r="B11" s="69">
        <v>366</v>
      </c>
      <c r="C11" s="69">
        <v>371.1</v>
      </c>
      <c r="D11" s="69">
        <v>48.8</v>
      </c>
      <c r="E11" s="69">
        <v>49.5</v>
      </c>
      <c r="F11" s="70">
        <v>52.1</v>
      </c>
      <c r="G11" s="70">
        <v>47.9</v>
      </c>
      <c r="H11" s="69">
        <v>12.5</v>
      </c>
      <c r="I11" s="69">
        <v>11.4</v>
      </c>
    </row>
    <row r="12" spans="1:9" ht="15.75" customHeight="1" x14ac:dyDescent="0.25">
      <c r="A12" s="68" t="s">
        <v>17</v>
      </c>
      <c r="B12" s="69">
        <v>1390.9</v>
      </c>
      <c r="C12" s="69">
        <v>1402.3</v>
      </c>
      <c r="D12" s="69">
        <v>58</v>
      </c>
      <c r="E12" s="69">
        <v>58.6</v>
      </c>
      <c r="F12" s="70">
        <v>129.19999999999999</v>
      </c>
      <c r="G12" s="70">
        <v>121.5</v>
      </c>
      <c r="H12" s="69">
        <v>8.5</v>
      </c>
      <c r="I12" s="69">
        <v>8</v>
      </c>
    </row>
    <row r="13" spans="1:9" ht="15.75" customHeight="1" x14ac:dyDescent="0.25">
      <c r="A13" s="68" t="s">
        <v>18</v>
      </c>
      <c r="B13" s="69">
        <v>734.3</v>
      </c>
      <c r="C13" s="69">
        <v>741</v>
      </c>
      <c r="D13" s="69">
        <v>49.4</v>
      </c>
      <c r="E13" s="69">
        <v>50</v>
      </c>
      <c r="F13" s="70">
        <v>125.3</v>
      </c>
      <c r="G13" s="70">
        <v>120.4</v>
      </c>
      <c r="H13" s="69">
        <v>14.6</v>
      </c>
      <c r="I13" s="69">
        <v>14</v>
      </c>
    </row>
    <row r="14" spans="1:9" ht="15.75" customHeight="1" x14ac:dyDescent="0.25">
      <c r="A14" s="68" t="s">
        <v>19</v>
      </c>
      <c r="B14" s="69">
        <v>510.6</v>
      </c>
      <c r="C14" s="69">
        <v>516.70000000000005</v>
      </c>
      <c r="D14" s="69">
        <v>56.4</v>
      </c>
      <c r="E14" s="69">
        <v>57.5</v>
      </c>
      <c r="F14" s="70">
        <v>62</v>
      </c>
      <c r="G14" s="70">
        <v>59.8</v>
      </c>
      <c r="H14" s="69">
        <v>10.8</v>
      </c>
      <c r="I14" s="69">
        <v>10.4</v>
      </c>
    </row>
    <row r="15" spans="1:9" ht="15.75" customHeight="1" x14ac:dyDescent="0.25">
      <c r="A15" s="68" t="s">
        <v>20</v>
      </c>
      <c r="B15" s="69">
        <v>496.3</v>
      </c>
      <c r="C15" s="69">
        <v>502.4</v>
      </c>
      <c r="D15" s="69">
        <v>53.8</v>
      </c>
      <c r="E15" s="69">
        <v>54.5</v>
      </c>
      <c r="F15" s="70">
        <v>58.2</v>
      </c>
      <c r="G15" s="70">
        <v>56.1</v>
      </c>
      <c r="H15" s="69">
        <v>10.5</v>
      </c>
      <c r="I15" s="69">
        <v>10</v>
      </c>
    </row>
    <row r="16" spans="1:9" ht="15.75" customHeight="1" x14ac:dyDescent="0.25">
      <c r="A16" s="68" t="s">
        <v>21</v>
      </c>
      <c r="B16" s="69">
        <v>719.7</v>
      </c>
      <c r="C16" s="69">
        <v>732.2</v>
      </c>
      <c r="D16" s="69">
        <v>55.2</v>
      </c>
      <c r="E16" s="69">
        <v>56.7</v>
      </c>
      <c r="F16" s="70">
        <v>86.2</v>
      </c>
      <c r="G16" s="70">
        <v>80.400000000000006</v>
      </c>
      <c r="H16" s="69">
        <v>10.7</v>
      </c>
      <c r="I16" s="69">
        <v>9.9</v>
      </c>
    </row>
    <row r="17" spans="1:9" ht="15.75" customHeight="1" x14ac:dyDescent="0.25">
      <c r="A17" s="68" t="s">
        <v>22</v>
      </c>
      <c r="B17" s="69">
        <v>559</v>
      </c>
      <c r="C17" s="69">
        <v>565.79999999999995</v>
      </c>
      <c r="D17" s="69">
        <v>55</v>
      </c>
      <c r="E17" s="69">
        <v>55.6</v>
      </c>
      <c r="F17" s="70">
        <v>51.9</v>
      </c>
      <c r="G17" s="70">
        <v>47.9</v>
      </c>
      <c r="H17" s="69">
        <v>8.5</v>
      </c>
      <c r="I17" s="69">
        <v>7.8</v>
      </c>
    </row>
    <row r="18" spans="1:9" ht="15.75" customHeight="1" x14ac:dyDescent="0.25">
      <c r="A18" s="68" t="s">
        <v>85</v>
      </c>
      <c r="B18" s="69">
        <v>741.1</v>
      </c>
      <c r="C18" s="69">
        <v>755.7</v>
      </c>
      <c r="D18" s="69">
        <v>58</v>
      </c>
      <c r="E18" s="69">
        <v>58.5</v>
      </c>
      <c r="F18" s="70">
        <v>51.9</v>
      </c>
      <c r="G18" s="70">
        <v>51.1</v>
      </c>
      <c r="H18" s="69">
        <v>6.5</v>
      </c>
      <c r="I18" s="69">
        <v>6.3</v>
      </c>
    </row>
    <row r="19" spans="1:9" ht="15.75" customHeight="1" x14ac:dyDescent="0.25">
      <c r="A19" s="68" t="s">
        <v>24</v>
      </c>
      <c r="B19" s="69">
        <v>376.8</v>
      </c>
      <c r="C19" s="69">
        <v>380.5</v>
      </c>
      <c r="D19" s="69">
        <v>53.3</v>
      </c>
      <c r="E19" s="69">
        <v>54.5</v>
      </c>
      <c r="F19" s="70">
        <v>52.6</v>
      </c>
      <c r="G19" s="70">
        <v>49.9</v>
      </c>
      <c r="H19" s="69">
        <v>12.2</v>
      </c>
      <c r="I19" s="69">
        <v>11.6</v>
      </c>
    </row>
    <row r="20" spans="1:9" ht="15.75" customHeight="1" x14ac:dyDescent="0.25">
      <c r="A20" s="68" t="s">
        <v>25</v>
      </c>
      <c r="B20" s="69">
        <v>292.10000000000002</v>
      </c>
      <c r="C20" s="69">
        <v>298.2</v>
      </c>
      <c r="D20" s="69">
        <v>54.7</v>
      </c>
      <c r="E20" s="69">
        <v>56.9</v>
      </c>
      <c r="F20" s="70">
        <v>58.3</v>
      </c>
      <c r="G20" s="70">
        <v>53.2</v>
      </c>
      <c r="H20" s="69">
        <v>16.600000000000001</v>
      </c>
      <c r="I20" s="69">
        <v>15.1</v>
      </c>
    </row>
    <row r="21" spans="1:9" ht="15.75" customHeight="1" x14ac:dyDescent="0.25">
      <c r="A21" s="68" t="s">
        <v>26</v>
      </c>
      <c r="B21" s="69">
        <v>1050.8</v>
      </c>
      <c r="C21" s="69">
        <v>1061.2</v>
      </c>
      <c r="D21" s="69">
        <v>56.2</v>
      </c>
      <c r="E21" s="69">
        <v>56.8</v>
      </c>
      <c r="F21" s="70">
        <v>85.8</v>
      </c>
      <c r="G21" s="70">
        <v>78.7</v>
      </c>
      <c r="H21" s="69">
        <v>7.5</v>
      </c>
      <c r="I21" s="69">
        <v>6.9</v>
      </c>
    </row>
    <row r="22" spans="1:9" ht="15.75" customHeight="1" x14ac:dyDescent="0.25">
      <c r="A22" s="68" t="s">
        <v>27</v>
      </c>
      <c r="B22" s="69">
        <v>489.7</v>
      </c>
      <c r="C22" s="69">
        <v>496.2</v>
      </c>
      <c r="D22" s="69">
        <v>56.8</v>
      </c>
      <c r="E22" s="69">
        <v>58.1</v>
      </c>
      <c r="F22" s="70">
        <v>56.3</v>
      </c>
      <c r="G22" s="70">
        <v>52.8</v>
      </c>
      <c r="H22" s="69">
        <v>10.3</v>
      </c>
      <c r="I22" s="69">
        <v>9.6</v>
      </c>
    </row>
    <row r="23" spans="1:9" ht="15.75" customHeight="1" x14ac:dyDescent="0.25">
      <c r="A23" s="68" t="s">
        <v>28</v>
      </c>
      <c r="B23" s="69">
        <v>986.6</v>
      </c>
      <c r="C23" s="69">
        <v>1001.9</v>
      </c>
      <c r="D23" s="69">
        <v>56.1</v>
      </c>
      <c r="E23" s="69">
        <v>57.2</v>
      </c>
      <c r="F23" s="70">
        <v>77.2</v>
      </c>
      <c r="G23" s="70">
        <v>68.7</v>
      </c>
      <c r="H23" s="69">
        <v>7.3</v>
      </c>
      <c r="I23" s="69">
        <v>6.4</v>
      </c>
    </row>
    <row r="24" spans="1:9" ht="15.75" customHeight="1" x14ac:dyDescent="0.25">
      <c r="A24" s="68" t="s">
        <v>29</v>
      </c>
      <c r="B24" s="69">
        <v>575</v>
      </c>
      <c r="C24" s="69">
        <v>580.6</v>
      </c>
      <c r="D24" s="69">
        <v>54</v>
      </c>
      <c r="E24" s="69">
        <v>55.1</v>
      </c>
      <c r="F24" s="70">
        <v>78.3</v>
      </c>
      <c r="G24" s="70">
        <v>73.3</v>
      </c>
      <c r="H24" s="69">
        <v>12</v>
      </c>
      <c r="I24" s="69">
        <v>11.2</v>
      </c>
    </row>
    <row r="25" spans="1:9" ht="15.75" customHeight="1" x14ac:dyDescent="0.25">
      <c r="A25" s="68" t="s">
        <v>30</v>
      </c>
      <c r="B25" s="69">
        <v>460.2</v>
      </c>
      <c r="C25" s="69">
        <v>473.6</v>
      </c>
      <c r="D25" s="69">
        <v>55.1</v>
      </c>
      <c r="E25" s="69">
        <v>56.8</v>
      </c>
      <c r="F25" s="70">
        <v>60.1</v>
      </c>
      <c r="G25" s="70">
        <v>50.6</v>
      </c>
      <c r="H25" s="69">
        <v>11.6</v>
      </c>
      <c r="I25" s="69">
        <v>9.6999999999999993</v>
      </c>
    </row>
    <row r="26" spans="1:9" ht="15.75" customHeight="1" x14ac:dyDescent="0.25">
      <c r="A26" s="68" t="s">
        <v>31</v>
      </c>
      <c r="B26" s="69">
        <v>481.4</v>
      </c>
      <c r="C26" s="69">
        <v>485.1</v>
      </c>
      <c r="D26" s="69">
        <v>57.4</v>
      </c>
      <c r="E26" s="69">
        <v>58.4</v>
      </c>
      <c r="F26" s="70">
        <v>48</v>
      </c>
      <c r="G26" s="70">
        <v>46.4</v>
      </c>
      <c r="H26" s="69">
        <v>9.1</v>
      </c>
      <c r="I26" s="69">
        <v>8.6999999999999993</v>
      </c>
    </row>
    <row r="27" spans="1:9" ht="15.75" customHeight="1" x14ac:dyDescent="0.25">
      <c r="A27" s="68" t="s">
        <v>32</v>
      </c>
      <c r="B27" s="69">
        <v>399.1</v>
      </c>
      <c r="C27" s="69">
        <v>410.8</v>
      </c>
      <c r="D27" s="69">
        <v>51</v>
      </c>
      <c r="E27" s="69">
        <v>52.7</v>
      </c>
      <c r="F27" s="70">
        <v>53.9</v>
      </c>
      <c r="G27" s="70">
        <v>47.8</v>
      </c>
      <c r="H27" s="69">
        <v>11.9</v>
      </c>
      <c r="I27" s="69">
        <v>10.4</v>
      </c>
    </row>
    <row r="28" spans="1:9" ht="15.75" customHeight="1" x14ac:dyDescent="0.25">
      <c r="A28" s="68" t="s">
        <v>33</v>
      </c>
      <c r="B28" s="69">
        <v>1247.0999999999999</v>
      </c>
      <c r="C28" s="69">
        <v>1258.9000000000001</v>
      </c>
      <c r="D28" s="69">
        <v>60.6</v>
      </c>
      <c r="E28" s="69">
        <v>61.4</v>
      </c>
      <c r="F28" s="70">
        <v>80.400000000000006</v>
      </c>
      <c r="G28" s="70">
        <v>70.7</v>
      </c>
      <c r="H28" s="69">
        <v>6.1</v>
      </c>
      <c r="I28" s="69">
        <v>5.3</v>
      </c>
    </row>
    <row r="29" spans="1:9" ht="15.75" customHeight="1" x14ac:dyDescent="0.25">
      <c r="A29" s="68" t="s">
        <v>34</v>
      </c>
      <c r="B29" s="69">
        <v>442.2</v>
      </c>
      <c r="C29" s="69">
        <v>448.2</v>
      </c>
      <c r="D29" s="69">
        <v>56.2</v>
      </c>
      <c r="E29" s="69">
        <v>57.5</v>
      </c>
      <c r="F29" s="70">
        <v>55</v>
      </c>
      <c r="G29" s="70">
        <v>51.3</v>
      </c>
      <c r="H29" s="69">
        <v>11.1</v>
      </c>
      <c r="I29" s="69">
        <v>10.3</v>
      </c>
    </row>
    <row r="30" spans="1:9" ht="15.75" customHeight="1" x14ac:dyDescent="0.25">
      <c r="A30" s="68" t="s">
        <v>35</v>
      </c>
      <c r="B30" s="69">
        <v>516</v>
      </c>
      <c r="C30" s="69">
        <v>522</v>
      </c>
      <c r="D30" s="69">
        <v>54.7</v>
      </c>
      <c r="E30" s="69">
        <v>55.9</v>
      </c>
      <c r="F30" s="70">
        <v>50.2</v>
      </c>
      <c r="G30" s="70">
        <v>48</v>
      </c>
      <c r="H30" s="69">
        <v>8.9</v>
      </c>
      <c r="I30" s="69">
        <v>8.4</v>
      </c>
    </row>
    <row r="31" spans="1:9" ht="15.75" customHeight="1" x14ac:dyDescent="0.25">
      <c r="A31" s="68" t="s">
        <v>36</v>
      </c>
      <c r="B31" s="69">
        <v>518.4</v>
      </c>
      <c r="C31" s="69">
        <v>522.6</v>
      </c>
      <c r="D31" s="69">
        <v>56.7</v>
      </c>
      <c r="E31" s="69">
        <v>57.7</v>
      </c>
      <c r="F31" s="70">
        <v>59.2</v>
      </c>
      <c r="G31" s="70">
        <v>55.8</v>
      </c>
      <c r="H31" s="69">
        <v>10.199999999999999</v>
      </c>
      <c r="I31" s="69">
        <v>9.6</v>
      </c>
    </row>
    <row r="32" spans="1:9" ht="15.75" customHeight="1" x14ac:dyDescent="0.25">
      <c r="A32" s="68" t="s">
        <v>37</v>
      </c>
      <c r="B32" s="69">
        <v>379.3</v>
      </c>
      <c r="C32" s="69">
        <v>382.9</v>
      </c>
      <c r="D32" s="69">
        <v>56.6</v>
      </c>
      <c r="E32" s="69">
        <v>57.2</v>
      </c>
      <c r="F32" s="70">
        <v>34.799999999999997</v>
      </c>
      <c r="G32" s="70">
        <v>33</v>
      </c>
      <c r="H32" s="69">
        <v>8.4</v>
      </c>
      <c r="I32" s="69">
        <v>7.9</v>
      </c>
    </row>
    <row r="33" spans="1:9" ht="15.75" customHeight="1" x14ac:dyDescent="0.25">
      <c r="A33" s="68" t="s">
        <v>38</v>
      </c>
      <c r="B33" s="69">
        <v>426.1</v>
      </c>
      <c r="C33" s="69">
        <v>429.7</v>
      </c>
      <c r="D33" s="69">
        <v>56.1</v>
      </c>
      <c r="E33" s="69">
        <v>57.3</v>
      </c>
      <c r="F33" s="70">
        <v>53.5</v>
      </c>
      <c r="G33" s="70">
        <v>51</v>
      </c>
      <c r="H33" s="69">
        <v>11.2</v>
      </c>
      <c r="I33" s="69">
        <v>10.6</v>
      </c>
    </row>
    <row r="34" spans="1:9" ht="15.75" customHeight="1" x14ac:dyDescent="0.25">
      <c r="A34" s="68" t="s">
        <v>39</v>
      </c>
      <c r="B34" s="69">
        <v>1356.8</v>
      </c>
      <c r="C34" s="69">
        <v>1368.6</v>
      </c>
      <c r="D34" s="69">
        <v>61.8</v>
      </c>
      <c r="E34" s="69">
        <v>62.6</v>
      </c>
      <c r="F34" s="70">
        <v>101.1</v>
      </c>
      <c r="G34" s="70">
        <v>90.7</v>
      </c>
      <c r="H34" s="69">
        <v>6.9</v>
      </c>
      <c r="I34" s="69">
        <v>6.2</v>
      </c>
    </row>
    <row r="35" spans="1:9" ht="15.75" x14ac:dyDescent="0.2">
      <c r="A35" s="71"/>
      <c r="B35" s="72"/>
      <c r="C35" s="73"/>
      <c r="D35" s="71"/>
      <c r="E35" s="71"/>
      <c r="F35" s="71"/>
      <c r="G35" s="71"/>
      <c r="H35" s="71"/>
      <c r="I35" s="71"/>
    </row>
    <row r="36" spans="1:9" ht="15" x14ac:dyDescent="0.2">
      <c r="A36" s="71"/>
      <c r="C36" s="71"/>
      <c r="D36" s="71"/>
      <c r="E36" s="71"/>
      <c r="F36" s="71"/>
      <c r="G36" s="71"/>
      <c r="H36" s="71"/>
      <c r="I36" s="71"/>
    </row>
    <row r="37" spans="1:9" x14ac:dyDescent="0.2">
      <c r="A37" s="72"/>
      <c r="C37" s="72"/>
      <c r="D37" s="72"/>
      <c r="E37" s="72"/>
      <c r="F37" s="72"/>
      <c r="G37" s="72"/>
      <c r="H37" s="72"/>
      <c r="I37" s="72"/>
    </row>
    <row r="38" spans="1:9" x14ac:dyDescent="0.2">
      <c r="A38" s="72"/>
      <c r="C38" s="72"/>
      <c r="D38" s="72"/>
      <c r="E38" s="72"/>
      <c r="F38" s="72"/>
      <c r="G38" s="72"/>
      <c r="H38" s="72"/>
      <c r="I38" s="72"/>
    </row>
  </sheetData>
  <mergeCells count="14">
    <mergeCell ref="A1:I1"/>
    <mergeCell ref="A2:I2"/>
    <mergeCell ref="A3:I3"/>
    <mergeCell ref="A4:I4"/>
    <mergeCell ref="F5:I5"/>
    <mergeCell ref="B8:C8"/>
    <mergeCell ref="D8:E8"/>
    <mergeCell ref="F8:G8"/>
    <mergeCell ref="H8:I8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2"/>
  <sheetViews>
    <sheetView view="pageBreakPreview" topLeftCell="B1" zoomScale="75" zoomScaleNormal="85" zoomScaleSheetLayoutView="75" workbookViewId="0">
      <pane xSplit="1" ySplit="6" topLeftCell="C7" activePane="bottomRight" state="frozen"/>
      <selection activeCell="A3" sqref="A3:A7"/>
      <selection pane="topRight" activeCell="A3" sqref="A3:A7"/>
      <selection pane="bottomLeft" activeCell="A3" sqref="A3:A7"/>
      <selection pane="bottomRight" activeCell="B5" sqref="B5:B6"/>
    </sheetView>
  </sheetViews>
  <sheetFormatPr defaultRowHeight="12.75" x14ac:dyDescent="0.2"/>
  <cols>
    <col min="1" max="1" width="1.28515625" style="105" hidden="1" customWidth="1"/>
    <col min="2" max="2" width="24.140625" style="105" customWidth="1"/>
    <col min="3" max="3" width="16.140625" style="105" customWidth="1"/>
    <col min="4" max="4" width="17.85546875" style="105" customWidth="1"/>
    <col min="5" max="5" width="16" style="105" customWidth="1"/>
    <col min="6" max="6" width="15.7109375" style="105" customWidth="1"/>
    <col min="7" max="7" width="9.140625" style="105"/>
    <col min="8" max="10" width="0" style="105" hidden="1" customWidth="1"/>
    <col min="11" max="16384" width="9.140625" style="105"/>
  </cols>
  <sheetData>
    <row r="1" spans="1:12" s="84" customFormat="1" ht="10.5" customHeight="1" x14ac:dyDescent="0.25">
      <c r="F1" s="85"/>
    </row>
    <row r="2" spans="1:12" s="86" customFormat="1" ht="51" customHeight="1" x14ac:dyDescent="0.25">
      <c r="A2" s="217" t="s">
        <v>91</v>
      </c>
      <c r="B2" s="217"/>
      <c r="C2" s="217"/>
      <c r="D2" s="217"/>
      <c r="E2" s="217"/>
      <c r="F2" s="217"/>
    </row>
    <row r="3" spans="1:12" s="86" customFormat="1" ht="20.25" customHeight="1" x14ac:dyDescent="0.25">
      <c r="A3" s="87"/>
      <c r="B3" s="87"/>
      <c r="C3" s="87"/>
      <c r="D3" s="87"/>
      <c r="E3" s="87"/>
      <c r="F3" s="87"/>
    </row>
    <row r="4" spans="1:12" s="86" customFormat="1" ht="16.5" customHeight="1" x14ac:dyDescent="0.25">
      <c r="A4" s="87"/>
      <c r="B4" s="87"/>
      <c r="C4" s="87"/>
      <c r="D4" s="87"/>
      <c r="E4" s="87"/>
      <c r="F4" s="88" t="s">
        <v>92</v>
      </c>
    </row>
    <row r="5" spans="1:12" s="86" customFormat="1" ht="24.75" customHeight="1" x14ac:dyDescent="0.25">
      <c r="A5" s="87"/>
      <c r="B5" s="218"/>
      <c r="C5" s="219" t="s">
        <v>168</v>
      </c>
      <c r="D5" s="219" t="s">
        <v>169</v>
      </c>
      <c r="E5" s="220" t="s">
        <v>93</v>
      </c>
      <c r="F5" s="220"/>
    </row>
    <row r="6" spans="1:12" s="86" customFormat="1" ht="42" customHeight="1" x14ac:dyDescent="0.25">
      <c r="A6" s="89"/>
      <c r="B6" s="218"/>
      <c r="C6" s="219"/>
      <c r="D6" s="219"/>
      <c r="E6" s="177" t="s">
        <v>2</v>
      </c>
      <c r="F6" s="90" t="s">
        <v>12</v>
      </c>
    </row>
    <row r="7" spans="1:12" s="91" customFormat="1" ht="27.75" customHeight="1" x14ac:dyDescent="0.25">
      <c r="B7" s="92" t="s">
        <v>14</v>
      </c>
      <c r="C7" s="196">
        <f>SUM(C8:C32)</f>
        <v>41728</v>
      </c>
      <c r="D7" s="196">
        <f>SUM(D8:D32)</f>
        <v>39653</v>
      </c>
      <c r="E7" s="94">
        <f>ROUND(D7/C7*100,1)</f>
        <v>95</v>
      </c>
      <c r="F7" s="93">
        <f t="shared" ref="F7:F32" si="0">D7-C7</f>
        <v>-2075</v>
      </c>
      <c r="I7" s="95"/>
      <c r="J7" s="95"/>
      <c r="L7" s="101"/>
    </row>
    <row r="8" spans="1:12" s="96" customFormat="1" ht="23.25" customHeight="1" x14ac:dyDescent="0.25">
      <c r="B8" s="97" t="s">
        <v>15</v>
      </c>
      <c r="C8" s="98">
        <v>1393</v>
      </c>
      <c r="D8" s="98">
        <v>939</v>
      </c>
      <c r="E8" s="99">
        <f t="shared" ref="E8:E32" si="1">ROUND(D8/C8*100,1)</f>
        <v>67.400000000000006</v>
      </c>
      <c r="F8" s="98">
        <f t="shared" si="0"/>
        <v>-454</v>
      </c>
      <c r="H8" s="100">
        <f>ROUND(D8/$D$7*100,1)</f>
        <v>2.4</v>
      </c>
      <c r="I8" s="101">
        <f>ROUND(C8/1000,1)</f>
        <v>1.4</v>
      </c>
      <c r="J8" s="101">
        <f>ROUND(D8/1000,1)</f>
        <v>0.9</v>
      </c>
      <c r="L8" s="199"/>
    </row>
    <row r="9" spans="1:12" s="96" customFormat="1" ht="23.25" customHeight="1" x14ac:dyDescent="0.25">
      <c r="B9" s="97" t="s">
        <v>16</v>
      </c>
      <c r="C9" s="98">
        <v>768</v>
      </c>
      <c r="D9" s="98">
        <v>618</v>
      </c>
      <c r="E9" s="99">
        <f t="shared" si="1"/>
        <v>80.5</v>
      </c>
      <c r="F9" s="98">
        <f t="shared" si="0"/>
        <v>-150</v>
      </c>
      <c r="H9" s="100">
        <f t="shared" ref="H9:H32" si="2">ROUND(D9/$D$7*100,1)</f>
        <v>1.6</v>
      </c>
      <c r="I9" s="101">
        <f t="shared" ref="I9:J32" si="3">ROUND(C9/1000,1)</f>
        <v>0.8</v>
      </c>
      <c r="J9" s="101">
        <f t="shared" si="3"/>
        <v>0.6</v>
      </c>
      <c r="L9" s="199"/>
    </row>
    <row r="10" spans="1:12" s="96" customFormat="1" ht="23.25" customHeight="1" x14ac:dyDescent="0.25">
      <c r="B10" s="97" t="s">
        <v>17</v>
      </c>
      <c r="C10" s="98">
        <v>2635</v>
      </c>
      <c r="D10" s="98">
        <v>3672</v>
      </c>
      <c r="E10" s="99">
        <f t="shared" si="1"/>
        <v>139.4</v>
      </c>
      <c r="F10" s="98">
        <f t="shared" si="0"/>
        <v>1037</v>
      </c>
      <c r="H10" s="102">
        <f t="shared" si="2"/>
        <v>9.3000000000000007</v>
      </c>
      <c r="I10" s="101">
        <f t="shared" si="3"/>
        <v>2.6</v>
      </c>
      <c r="J10" s="101">
        <f t="shared" si="3"/>
        <v>3.7</v>
      </c>
      <c r="L10" s="199"/>
    </row>
    <row r="11" spans="1:12" s="96" customFormat="1" ht="23.25" customHeight="1" x14ac:dyDescent="0.25">
      <c r="B11" s="97" t="s">
        <v>18</v>
      </c>
      <c r="C11" s="98">
        <v>1465</v>
      </c>
      <c r="D11" s="98">
        <v>1121</v>
      </c>
      <c r="E11" s="99">
        <f t="shared" si="1"/>
        <v>76.5</v>
      </c>
      <c r="F11" s="98">
        <f t="shared" si="0"/>
        <v>-344</v>
      </c>
      <c r="H11" s="100">
        <f t="shared" si="2"/>
        <v>2.8</v>
      </c>
      <c r="I11" s="101">
        <f t="shared" si="3"/>
        <v>1.5</v>
      </c>
      <c r="J11" s="101">
        <f t="shared" si="3"/>
        <v>1.1000000000000001</v>
      </c>
      <c r="L11" s="199"/>
    </row>
    <row r="12" spans="1:12" s="96" customFormat="1" ht="23.25" customHeight="1" x14ac:dyDescent="0.25">
      <c r="B12" s="97" t="s">
        <v>19</v>
      </c>
      <c r="C12" s="98">
        <v>4218</v>
      </c>
      <c r="D12" s="98">
        <v>3070</v>
      </c>
      <c r="E12" s="99">
        <f t="shared" si="1"/>
        <v>72.8</v>
      </c>
      <c r="F12" s="98">
        <f t="shared" si="0"/>
        <v>-1148</v>
      </c>
      <c r="H12" s="102">
        <f t="shared" si="2"/>
        <v>7.7</v>
      </c>
      <c r="I12" s="101">
        <f t="shared" si="3"/>
        <v>4.2</v>
      </c>
      <c r="J12" s="101">
        <f t="shared" si="3"/>
        <v>3.1</v>
      </c>
      <c r="L12" s="199"/>
    </row>
    <row r="13" spans="1:12" s="96" customFormat="1" ht="23.25" customHeight="1" x14ac:dyDescent="0.25">
      <c r="B13" s="97" t="s">
        <v>20</v>
      </c>
      <c r="C13" s="98">
        <v>965</v>
      </c>
      <c r="D13" s="98">
        <v>281</v>
      </c>
      <c r="E13" s="99">
        <f t="shared" si="1"/>
        <v>29.1</v>
      </c>
      <c r="F13" s="98">
        <f t="shared" si="0"/>
        <v>-684</v>
      </c>
      <c r="H13" s="100">
        <f t="shared" si="2"/>
        <v>0.7</v>
      </c>
      <c r="I13" s="101">
        <f t="shared" si="3"/>
        <v>1</v>
      </c>
      <c r="J13" s="101">
        <f t="shared" si="3"/>
        <v>0.3</v>
      </c>
      <c r="L13" s="199"/>
    </row>
    <row r="14" spans="1:12" s="96" customFormat="1" ht="23.25" customHeight="1" x14ac:dyDescent="0.25">
      <c r="B14" s="97" t="s">
        <v>21</v>
      </c>
      <c r="C14" s="98">
        <v>1231</v>
      </c>
      <c r="D14" s="98">
        <v>1372</v>
      </c>
      <c r="E14" s="99">
        <f t="shared" si="1"/>
        <v>111.5</v>
      </c>
      <c r="F14" s="98">
        <f t="shared" si="0"/>
        <v>141</v>
      </c>
      <c r="H14" s="100">
        <f t="shared" si="2"/>
        <v>3.5</v>
      </c>
      <c r="I14" s="101">
        <f t="shared" si="3"/>
        <v>1.2</v>
      </c>
      <c r="J14" s="101">
        <f t="shared" si="3"/>
        <v>1.4</v>
      </c>
      <c r="L14" s="199"/>
    </row>
    <row r="15" spans="1:12" s="96" customFormat="1" ht="23.25" customHeight="1" x14ac:dyDescent="0.25">
      <c r="B15" s="97" t="s">
        <v>22</v>
      </c>
      <c r="C15" s="98">
        <v>1604</v>
      </c>
      <c r="D15" s="98">
        <v>977</v>
      </c>
      <c r="E15" s="99">
        <f t="shared" si="1"/>
        <v>60.9</v>
      </c>
      <c r="F15" s="98">
        <f t="shared" si="0"/>
        <v>-627</v>
      </c>
      <c r="H15" s="100">
        <f t="shared" si="2"/>
        <v>2.5</v>
      </c>
      <c r="I15" s="101">
        <f t="shared" si="3"/>
        <v>1.6</v>
      </c>
      <c r="J15" s="101">
        <f t="shared" si="3"/>
        <v>1</v>
      </c>
      <c r="L15" s="199"/>
    </row>
    <row r="16" spans="1:12" s="96" customFormat="1" ht="23.25" customHeight="1" x14ac:dyDescent="0.25">
      <c r="B16" s="97" t="s">
        <v>23</v>
      </c>
      <c r="C16" s="98">
        <v>1292</v>
      </c>
      <c r="D16" s="98">
        <v>1911</v>
      </c>
      <c r="E16" s="99">
        <f t="shared" si="1"/>
        <v>147.9</v>
      </c>
      <c r="F16" s="98">
        <f t="shared" si="0"/>
        <v>619</v>
      </c>
      <c r="H16" s="100">
        <f t="shared" si="2"/>
        <v>4.8</v>
      </c>
      <c r="I16" s="101">
        <f t="shared" si="3"/>
        <v>1.3</v>
      </c>
      <c r="J16" s="101">
        <f t="shared" si="3"/>
        <v>1.9</v>
      </c>
      <c r="L16" s="199"/>
    </row>
    <row r="17" spans="2:12" s="96" customFormat="1" ht="23.25" customHeight="1" x14ac:dyDescent="0.25">
      <c r="B17" s="97" t="s">
        <v>24</v>
      </c>
      <c r="C17" s="98">
        <v>856</v>
      </c>
      <c r="D17" s="98">
        <v>2032</v>
      </c>
      <c r="E17" s="99">
        <f t="shared" si="1"/>
        <v>237.4</v>
      </c>
      <c r="F17" s="98">
        <f t="shared" si="0"/>
        <v>1176</v>
      </c>
      <c r="H17" s="100">
        <f t="shared" si="2"/>
        <v>5.0999999999999996</v>
      </c>
      <c r="I17" s="101">
        <f t="shared" si="3"/>
        <v>0.9</v>
      </c>
      <c r="J17" s="101">
        <f t="shared" si="3"/>
        <v>2</v>
      </c>
      <c r="L17" s="199"/>
    </row>
    <row r="18" spans="2:12" s="96" customFormat="1" ht="23.25" customHeight="1" x14ac:dyDescent="0.25">
      <c r="B18" s="97" t="s">
        <v>25</v>
      </c>
      <c r="C18" s="98">
        <v>96</v>
      </c>
      <c r="D18" s="98">
        <v>536</v>
      </c>
      <c r="E18" s="99">
        <f t="shared" si="1"/>
        <v>558.29999999999995</v>
      </c>
      <c r="F18" s="98">
        <f t="shared" si="0"/>
        <v>440</v>
      </c>
      <c r="H18" s="100">
        <f t="shared" si="2"/>
        <v>1.4</v>
      </c>
      <c r="I18" s="101">
        <f t="shared" si="3"/>
        <v>0.1</v>
      </c>
      <c r="J18" s="101">
        <f t="shared" si="3"/>
        <v>0.5</v>
      </c>
      <c r="L18" s="199"/>
    </row>
    <row r="19" spans="2:12" s="96" customFormat="1" ht="23.25" customHeight="1" x14ac:dyDescent="0.25">
      <c r="B19" s="97" t="s">
        <v>26</v>
      </c>
      <c r="C19" s="98">
        <v>1600</v>
      </c>
      <c r="D19" s="98">
        <v>1024</v>
      </c>
      <c r="E19" s="99">
        <f t="shared" si="1"/>
        <v>64</v>
      </c>
      <c r="F19" s="98">
        <f t="shared" si="0"/>
        <v>-576</v>
      </c>
      <c r="H19" s="102">
        <f t="shared" si="2"/>
        <v>2.6</v>
      </c>
      <c r="I19" s="101">
        <f t="shared" si="3"/>
        <v>1.6</v>
      </c>
      <c r="J19" s="101">
        <f t="shared" si="3"/>
        <v>1</v>
      </c>
      <c r="L19" s="199"/>
    </row>
    <row r="20" spans="2:12" s="96" customFormat="1" ht="23.25" customHeight="1" x14ac:dyDescent="0.25">
      <c r="B20" s="97" t="s">
        <v>27</v>
      </c>
      <c r="C20" s="98">
        <v>812</v>
      </c>
      <c r="D20" s="98">
        <v>2048</v>
      </c>
      <c r="E20" s="99">
        <f t="shared" si="1"/>
        <v>252.2</v>
      </c>
      <c r="F20" s="98">
        <f t="shared" si="0"/>
        <v>1236</v>
      </c>
      <c r="H20" s="102">
        <f t="shared" si="2"/>
        <v>5.2</v>
      </c>
      <c r="I20" s="101">
        <f t="shared" si="3"/>
        <v>0.8</v>
      </c>
      <c r="J20" s="101">
        <f t="shared" si="3"/>
        <v>2</v>
      </c>
      <c r="L20" s="199"/>
    </row>
    <row r="21" spans="2:12" s="96" customFormat="1" ht="23.25" customHeight="1" x14ac:dyDescent="0.25">
      <c r="B21" s="97" t="s">
        <v>28</v>
      </c>
      <c r="C21" s="98">
        <v>4040</v>
      </c>
      <c r="D21" s="98">
        <v>6506</v>
      </c>
      <c r="E21" s="99">
        <f t="shared" si="1"/>
        <v>161</v>
      </c>
      <c r="F21" s="98">
        <f t="shared" si="0"/>
        <v>2466</v>
      </c>
      <c r="H21" s="102">
        <f t="shared" si="2"/>
        <v>16.399999999999999</v>
      </c>
      <c r="I21" s="101">
        <f t="shared" si="3"/>
        <v>4</v>
      </c>
      <c r="J21" s="101">
        <f t="shared" si="3"/>
        <v>6.5</v>
      </c>
      <c r="L21" s="199"/>
    </row>
    <row r="22" spans="2:12" s="96" customFormat="1" ht="23.25" customHeight="1" x14ac:dyDescent="0.25">
      <c r="B22" s="97" t="s">
        <v>29</v>
      </c>
      <c r="C22" s="98">
        <v>1065</v>
      </c>
      <c r="D22" s="98">
        <v>2635</v>
      </c>
      <c r="E22" s="99">
        <f t="shared" si="1"/>
        <v>247.4</v>
      </c>
      <c r="F22" s="98">
        <f t="shared" si="0"/>
        <v>1570</v>
      </c>
      <c r="H22" s="100">
        <f t="shared" si="2"/>
        <v>6.6</v>
      </c>
      <c r="I22" s="101">
        <f t="shared" si="3"/>
        <v>1.1000000000000001</v>
      </c>
      <c r="J22" s="101">
        <f t="shared" si="3"/>
        <v>2.6</v>
      </c>
      <c r="L22" s="199"/>
    </row>
    <row r="23" spans="2:12" s="96" customFormat="1" ht="23.25" customHeight="1" x14ac:dyDescent="0.25">
      <c r="B23" s="97" t="s">
        <v>30</v>
      </c>
      <c r="C23" s="103">
        <v>674</v>
      </c>
      <c r="D23" s="103">
        <v>459</v>
      </c>
      <c r="E23" s="104">
        <f t="shared" si="1"/>
        <v>68.099999999999994</v>
      </c>
      <c r="F23" s="98">
        <f t="shared" si="0"/>
        <v>-215</v>
      </c>
      <c r="H23" s="100">
        <f t="shared" si="2"/>
        <v>1.2</v>
      </c>
      <c r="I23" s="101">
        <f t="shared" si="3"/>
        <v>0.7</v>
      </c>
      <c r="J23" s="101">
        <f t="shared" si="3"/>
        <v>0.5</v>
      </c>
      <c r="L23" s="199"/>
    </row>
    <row r="24" spans="2:12" s="96" customFormat="1" ht="23.25" customHeight="1" x14ac:dyDescent="0.25">
      <c r="B24" s="97" t="s">
        <v>31</v>
      </c>
      <c r="C24" s="98">
        <v>1566</v>
      </c>
      <c r="D24" s="98">
        <v>1741</v>
      </c>
      <c r="E24" s="99">
        <f t="shared" si="1"/>
        <v>111.2</v>
      </c>
      <c r="F24" s="98">
        <f t="shared" si="0"/>
        <v>175</v>
      </c>
      <c r="H24" s="100">
        <f t="shared" si="2"/>
        <v>4.4000000000000004</v>
      </c>
      <c r="I24" s="101">
        <f t="shared" si="3"/>
        <v>1.6</v>
      </c>
      <c r="J24" s="101">
        <f t="shared" si="3"/>
        <v>1.7</v>
      </c>
      <c r="L24" s="199"/>
    </row>
    <row r="25" spans="2:12" s="96" customFormat="1" ht="23.25" customHeight="1" x14ac:dyDescent="0.25">
      <c r="B25" s="97" t="s">
        <v>32</v>
      </c>
      <c r="C25" s="98">
        <v>1357</v>
      </c>
      <c r="D25" s="98">
        <v>1124</v>
      </c>
      <c r="E25" s="99">
        <f t="shared" si="1"/>
        <v>82.8</v>
      </c>
      <c r="F25" s="98">
        <f t="shared" si="0"/>
        <v>-233</v>
      </c>
      <c r="H25" s="100">
        <f t="shared" si="2"/>
        <v>2.8</v>
      </c>
      <c r="I25" s="101">
        <f t="shared" si="3"/>
        <v>1.4</v>
      </c>
      <c r="J25" s="101">
        <f t="shared" si="3"/>
        <v>1.1000000000000001</v>
      </c>
      <c r="L25" s="199"/>
    </row>
    <row r="26" spans="2:12" s="96" customFormat="1" ht="23.25" customHeight="1" x14ac:dyDescent="0.25">
      <c r="B26" s="97" t="s">
        <v>33</v>
      </c>
      <c r="C26" s="98">
        <v>2142</v>
      </c>
      <c r="D26" s="98">
        <v>850</v>
      </c>
      <c r="E26" s="99">
        <f t="shared" si="1"/>
        <v>39.700000000000003</v>
      </c>
      <c r="F26" s="98">
        <f t="shared" si="0"/>
        <v>-1292</v>
      </c>
      <c r="H26" s="100">
        <f t="shared" si="2"/>
        <v>2.1</v>
      </c>
      <c r="I26" s="101">
        <f t="shared" si="3"/>
        <v>2.1</v>
      </c>
      <c r="J26" s="101">
        <f t="shared" si="3"/>
        <v>0.9</v>
      </c>
      <c r="L26" s="199"/>
    </row>
    <row r="27" spans="2:12" s="96" customFormat="1" ht="23.25" customHeight="1" x14ac:dyDescent="0.25">
      <c r="B27" s="97" t="s">
        <v>34</v>
      </c>
      <c r="C27" s="98">
        <v>576</v>
      </c>
      <c r="D27" s="98">
        <v>842</v>
      </c>
      <c r="E27" s="99">
        <f t="shared" si="1"/>
        <v>146.19999999999999</v>
      </c>
      <c r="F27" s="98">
        <f t="shared" si="0"/>
        <v>266</v>
      </c>
      <c r="H27" s="100">
        <f t="shared" si="2"/>
        <v>2.1</v>
      </c>
      <c r="I27" s="101">
        <f t="shared" si="3"/>
        <v>0.6</v>
      </c>
      <c r="J27" s="101">
        <f t="shared" si="3"/>
        <v>0.8</v>
      </c>
      <c r="L27" s="199"/>
    </row>
    <row r="28" spans="2:12" s="96" customFormat="1" ht="23.25" customHeight="1" x14ac:dyDescent="0.25">
      <c r="B28" s="97" t="s">
        <v>35</v>
      </c>
      <c r="C28" s="98">
        <v>1298</v>
      </c>
      <c r="D28" s="98">
        <v>1016</v>
      </c>
      <c r="E28" s="99">
        <f t="shared" si="1"/>
        <v>78.3</v>
      </c>
      <c r="F28" s="98">
        <f t="shared" si="0"/>
        <v>-282</v>
      </c>
      <c r="H28" s="100">
        <f t="shared" si="2"/>
        <v>2.6</v>
      </c>
      <c r="I28" s="101">
        <f t="shared" si="3"/>
        <v>1.3</v>
      </c>
      <c r="J28" s="101">
        <f t="shared" si="3"/>
        <v>1</v>
      </c>
      <c r="L28" s="199"/>
    </row>
    <row r="29" spans="2:12" s="96" customFormat="1" ht="23.25" customHeight="1" x14ac:dyDescent="0.25">
      <c r="B29" s="97" t="s">
        <v>36</v>
      </c>
      <c r="C29" s="98">
        <v>4048</v>
      </c>
      <c r="D29" s="98">
        <v>1392</v>
      </c>
      <c r="E29" s="99">
        <f t="shared" si="1"/>
        <v>34.4</v>
      </c>
      <c r="F29" s="98">
        <f t="shared" si="0"/>
        <v>-2656</v>
      </c>
      <c r="H29" s="100">
        <f t="shared" si="2"/>
        <v>3.5</v>
      </c>
      <c r="I29" s="101">
        <f t="shared" si="3"/>
        <v>4</v>
      </c>
      <c r="J29" s="101">
        <f t="shared" si="3"/>
        <v>1.4</v>
      </c>
      <c r="L29" s="199"/>
    </row>
    <row r="30" spans="2:12" s="96" customFormat="1" ht="23.25" customHeight="1" x14ac:dyDescent="0.25">
      <c r="B30" s="97" t="s">
        <v>37</v>
      </c>
      <c r="C30" s="98">
        <v>1055</v>
      </c>
      <c r="D30" s="98">
        <v>582</v>
      </c>
      <c r="E30" s="99">
        <f t="shared" si="1"/>
        <v>55.2</v>
      </c>
      <c r="F30" s="98">
        <f t="shared" si="0"/>
        <v>-473</v>
      </c>
      <c r="H30" s="100">
        <f t="shared" si="2"/>
        <v>1.5</v>
      </c>
      <c r="I30" s="101">
        <f t="shared" si="3"/>
        <v>1.1000000000000001</v>
      </c>
      <c r="J30" s="101">
        <f t="shared" si="3"/>
        <v>0.6</v>
      </c>
      <c r="L30" s="199"/>
    </row>
    <row r="31" spans="2:12" s="96" customFormat="1" ht="23.25" customHeight="1" x14ac:dyDescent="0.25">
      <c r="B31" s="97" t="s">
        <v>38</v>
      </c>
      <c r="C31" s="98">
        <v>2523</v>
      </c>
      <c r="D31" s="98">
        <v>806</v>
      </c>
      <c r="E31" s="99">
        <f t="shared" si="1"/>
        <v>31.9</v>
      </c>
      <c r="F31" s="98">
        <f t="shared" si="0"/>
        <v>-1717</v>
      </c>
      <c r="H31" s="100">
        <f t="shared" si="2"/>
        <v>2</v>
      </c>
      <c r="I31" s="101">
        <f t="shared" si="3"/>
        <v>2.5</v>
      </c>
      <c r="J31" s="101">
        <f t="shared" si="3"/>
        <v>0.8</v>
      </c>
      <c r="L31" s="199"/>
    </row>
    <row r="32" spans="2:12" s="96" customFormat="1" ht="23.25" customHeight="1" x14ac:dyDescent="0.25">
      <c r="B32" s="97" t="s">
        <v>39</v>
      </c>
      <c r="C32" s="98">
        <v>2449</v>
      </c>
      <c r="D32" s="98">
        <v>2099</v>
      </c>
      <c r="E32" s="99">
        <f t="shared" si="1"/>
        <v>85.7</v>
      </c>
      <c r="F32" s="98">
        <f t="shared" si="0"/>
        <v>-350</v>
      </c>
      <c r="H32" s="102">
        <f t="shared" si="2"/>
        <v>5.3</v>
      </c>
      <c r="I32" s="101">
        <f t="shared" si="3"/>
        <v>2.4</v>
      </c>
      <c r="J32" s="101">
        <f t="shared" si="3"/>
        <v>2.1</v>
      </c>
      <c r="L32" s="199"/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7"/>
  <sheetViews>
    <sheetView view="pageBreakPreview" zoomScale="70" zoomScaleNormal="75" zoomScaleSheetLayoutView="70" workbookViewId="0">
      <selection activeCell="A4" sqref="A4:A5"/>
    </sheetView>
  </sheetViews>
  <sheetFormatPr defaultColWidth="8.85546875" defaultRowHeight="12.75" x14ac:dyDescent="0.2"/>
  <cols>
    <col min="1" max="1" width="45.5703125" style="35" customWidth="1"/>
    <col min="2" max="3" width="14" style="35" customWidth="1"/>
    <col min="4" max="4" width="10.5703125" style="35" customWidth="1"/>
    <col min="5" max="5" width="11.5703125" style="35" customWidth="1"/>
    <col min="6" max="6" width="3" style="35" customWidth="1"/>
    <col min="7" max="16384" width="8.85546875" style="35"/>
  </cols>
  <sheetData>
    <row r="1" spans="1:7" s="31" customFormat="1" ht="27" customHeight="1" x14ac:dyDescent="0.3">
      <c r="A1" s="221" t="s">
        <v>99</v>
      </c>
      <c r="B1" s="221"/>
      <c r="C1" s="221"/>
      <c r="D1" s="221"/>
      <c r="E1" s="221"/>
    </row>
    <row r="2" spans="1:7" s="31" customFormat="1" ht="21.75" customHeight="1" x14ac:dyDescent="0.3">
      <c r="A2" s="222" t="s">
        <v>40</v>
      </c>
      <c r="B2" s="222"/>
      <c r="C2" s="222"/>
      <c r="D2" s="222"/>
      <c r="E2" s="222"/>
    </row>
    <row r="3" spans="1:7" s="33" customFormat="1" ht="12" customHeight="1" x14ac:dyDescent="0.2">
      <c r="A3" s="32"/>
      <c r="B3" s="32"/>
      <c r="C3" s="32"/>
      <c r="D3" s="32"/>
      <c r="E3" s="32"/>
    </row>
    <row r="4" spans="1:7" s="33" customFormat="1" ht="21" customHeight="1" x14ac:dyDescent="0.2">
      <c r="A4" s="223"/>
      <c r="B4" s="219" t="s">
        <v>168</v>
      </c>
      <c r="C4" s="219" t="s">
        <v>169</v>
      </c>
      <c r="D4" s="225" t="s">
        <v>93</v>
      </c>
      <c r="E4" s="225"/>
    </row>
    <row r="5" spans="1:7" s="33" customFormat="1" ht="40.5" customHeight="1" x14ac:dyDescent="0.2">
      <c r="A5" s="224"/>
      <c r="B5" s="219"/>
      <c r="C5" s="219"/>
      <c r="D5" s="114" t="s">
        <v>2</v>
      </c>
      <c r="E5" s="107" t="s">
        <v>94</v>
      </c>
    </row>
    <row r="6" spans="1:7" s="34" customFormat="1" ht="26.25" customHeight="1" x14ac:dyDescent="0.25">
      <c r="A6" s="107" t="s">
        <v>41</v>
      </c>
      <c r="B6" s="200">
        <f>SUM(B7:B25)</f>
        <v>41728</v>
      </c>
      <c r="C6" s="201">
        <f>SUM(C7:C25)</f>
        <v>39653</v>
      </c>
      <c r="D6" s="115">
        <f>ROUND(C6/B6*100,1)</f>
        <v>95</v>
      </c>
      <c r="E6" s="109">
        <f>C6-B6</f>
        <v>-2075</v>
      </c>
    </row>
    <row r="7" spans="1:7" ht="39.75" customHeight="1" x14ac:dyDescent="0.3">
      <c r="A7" s="116" t="s">
        <v>42</v>
      </c>
      <c r="B7" s="110">
        <v>2376</v>
      </c>
      <c r="C7" s="110">
        <v>463</v>
      </c>
      <c r="D7" s="117">
        <f>ROUND(C7/B7*100,1)</f>
        <v>19.5</v>
      </c>
      <c r="E7" s="122">
        <f t="shared" ref="E7:E25" si="0">C7-B7</f>
        <v>-1913</v>
      </c>
      <c r="F7" s="34"/>
      <c r="G7" s="174"/>
    </row>
    <row r="8" spans="1:7" ht="44.25" customHeight="1" x14ac:dyDescent="0.3">
      <c r="A8" s="116" t="s">
        <v>43</v>
      </c>
      <c r="B8" s="110">
        <v>111</v>
      </c>
      <c r="C8" s="110">
        <v>370</v>
      </c>
      <c r="D8" s="117">
        <f t="shared" ref="D8:D25" si="1">ROUND(C8/B8*100,1)</f>
        <v>333.3</v>
      </c>
      <c r="E8" s="122">
        <f t="shared" si="0"/>
        <v>259</v>
      </c>
      <c r="F8" s="34"/>
      <c r="G8" s="174"/>
    </row>
    <row r="9" spans="1:7" s="36" customFormat="1" ht="24" customHeight="1" x14ac:dyDescent="0.3">
      <c r="A9" s="116" t="s">
        <v>44</v>
      </c>
      <c r="B9" s="110">
        <v>1549</v>
      </c>
      <c r="C9" s="110">
        <v>2669</v>
      </c>
      <c r="D9" s="117">
        <f t="shared" si="1"/>
        <v>172.3</v>
      </c>
      <c r="E9" s="122">
        <f t="shared" si="0"/>
        <v>1120</v>
      </c>
      <c r="F9" s="34"/>
      <c r="G9" s="174"/>
    </row>
    <row r="10" spans="1:7" ht="43.5" customHeight="1" x14ac:dyDescent="0.3">
      <c r="A10" s="116" t="s">
        <v>45</v>
      </c>
      <c r="B10" s="110">
        <v>485</v>
      </c>
      <c r="C10" s="110">
        <v>809</v>
      </c>
      <c r="D10" s="117">
        <f t="shared" si="1"/>
        <v>166.8</v>
      </c>
      <c r="E10" s="122">
        <f t="shared" si="0"/>
        <v>324</v>
      </c>
      <c r="F10" s="34"/>
      <c r="G10" s="174"/>
    </row>
    <row r="11" spans="1:7" ht="42" customHeight="1" x14ac:dyDescent="0.3">
      <c r="A11" s="116" t="s">
        <v>46</v>
      </c>
      <c r="B11" s="110">
        <v>1048</v>
      </c>
      <c r="C11" s="110">
        <v>459</v>
      </c>
      <c r="D11" s="117">
        <f t="shared" si="1"/>
        <v>43.8</v>
      </c>
      <c r="E11" s="122">
        <f t="shared" si="0"/>
        <v>-589</v>
      </c>
      <c r="F11" s="34"/>
      <c r="G11" s="174"/>
    </row>
    <row r="12" spans="1:7" ht="19.5" customHeight="1" x14ac:dyDescent="0.3">
      <c r="A12" s="116" t="s">
        <v>47</v>
      </c>
      <c r="B12" s="110">
        <v>986</v>
      </c>
      <c r="C12" s="110">
        <v>893</v>
      </c>
      <c r="D12" s="117">
        <f t="shared" si="1"/>
        <v>90.6</v>
      </c>
      <c r="E12" s="122">
        <f t="shared" si="0"/>
        <v>-93</v>
      </c>
      <c r="F12" s="34"/>
      <c r="G12" s="174"/>
    </row>
    <row r="13" spans="1:7" ht="41.25" customHeight="1" x14ac:dyDescent="0.3">
      <c r="A13" s="116" t="s">
        <v>48</v>
      </c>
      <c r="B13" s="110">
        <v>490</v>
      </c>
      <c r="C13" s="110">
        <v>463</v>
      </c>
      <c r="D13" s="117">
        <f t="shared" si="1"/>
        <v>94.5</v>
      </c>
      <c r="E13" s="122">
        <f t="shared" si="0"/>
        <v>-27</v>
      </c>
      <c r="F13" s="34"/>
      <c r="G13" s="174"/>
    </row>
    <row r="14" spans="1:7" ht="41.25" customHeight="1" x14ac:dyDescent="0.3">
      <c r="A14" s="116" t="s">
        <v>49</v>
      </c>
      <c r="B14" s="110">
        <v>582</v>
      </c>
      <c r="C14" s="110">
        <v>792</v>
      </c>
      <c r="D14" s="117">
        <f t="shared" si="1"/>
        <v>136.1</v>
      </c>
      <c r="E14" s="122">
        <f t="shared" si="0"/>
        <v>210</v>
      </c>
      <c r="F14" s="34"/>
      <c r="G14" s="174"/>
    </row>
    <row r="15" spans="1:7" ht="42" customHeight="1" x14ac:dyDescent="0.3">
      <c r="A15" s="116" t="s">
        <v>50</v>
      </c>
      <c r="B15" s="110">
        <v>103</v>
      </c>
      <c r="C15" s="110">
        <v>20</v>
      </c>
      <c r="D15" s="117">
        <f t="shared" si="1"/>
        <v>19.399999999999999</v>
      </c>
      <c r="E15" s="122">
        <f t="shared" si="0"/>
        <v>-83</v>
      </c>
      <c r="F15" s="34"/>
      <c r="G15" s="174"/>
    </row>
    <row r="16" spans="1:7" ht="23.25" customHeight="1" x14ac:dyDescent="0.3">
      <c r="A16" s="116" t="s">
        <v>51</v>
      </c>
      <c r="B16" s="110">
        <v>2334</v>
      </c>
      <c r="C16" s="110">
        <v>176</v>
      </c>
      <c r="D16" s="117">
        <f t="shared" si="1"/>
        <v>7.5</v>
      </c>
      <c r="E16" s="122">
        <f t="shared" si="0"/>
        <v>-2158</v>
      </c>
      <c r="F16" s="34"/>
      <c r="G16" s="174"/>
    </row>
    <row r="17" spans="1:7" ht="22.5" customHeight="1" x14ac:dyDescent="0.3">
      <c r="A17" s="116" t="s">
        <v>52</v>
      </c>
      <c r="B17" s="110">
        <v>426</v>
      </c>
      <c r="C17" s="110">
        <v>213</v>
      </c>
      <c r="D17" s="117">
        <f t="shared" si="1"/>
        <v>50</v>
      </c>
      <c r="E17" s="122">
        <f t="shared" si="0"/>
        <v>-213</v>
      </c>
      <c r="F17" s="34"/>
      <c r="G17" s="174"/>
    </row>
    <row r="18" spans="1:7" ht="22.5" customHeight="1" x14ac:dyDescent="0.3">
      <c r="A18" s="116" t="s">
        <v>53</v>
      </c>
      <c r="B18" s="110">
        <v>501</v>
      </c>
      <c r="C18" s="110">
        <v>241</v>
      </c>
      <c r="D18" s="117">
        <f t="shared" si="1"/>
        <v>48.1</v>
      </c>
      <c r="E18" s="122">
        <f t="shared" si="0"/>
        <v>-260</v>
      </c>
      <c r="F18" s="34"/>
      <c r="G18" s="174"/>
    </row>
    <row r="19" spans="1:7" ht="38.25" customHeight="1" x14ac:dyDescent="0.3">
      <c r="A19" s="116" t="s">
        <v>54</v>
      </c>
      <c r="B19" s="110">
        <v>2406</v>
      </c>
      <c r="C19" s="110">
        <v>664</v>
      </c>
      <c r="D19" s="117">
        <f t="shared" si="1"/>
        <v>27.6</v>
      </c>
      <c r="E19" s="122">
        <f t="shared" si="0"/>
        <v>-1742</v>
      </c>
      <c r="F19" s="34"/>
      <c r="G19" s="174"/>
    </row>
    <row r="20" spans="1:7" ht="35.25" customHeight="1" x14ac:dyDescent="0.3">
      <c r="A20" s="116" t="s">
        <v>55</v>
      </c>
      <c r="B20" s="110">
        <v>1633</v>
      </c>
      <c r="C20" s="110">
        <v>1428</v>
      </c>
      <c r="D20" s="117">
        <f t="shared" si="1"/>
        <v>87.4</v>
      </c>
      <c r="E20" s="122">
        <f t="shared" si="0"/>
        <v>-205</v>
      </c>
      <c r="F20" s="34"/>
      <c r="G20" s="174"/>
    </row>
    <row r="21" spans="1:7" ht="41.25" customHeight="1" x14ac:dyDescent="0.3">
      <c r="A21" s="116" t="s">
        <v>56</v>
      </c>
      <c r="B21" s="110">
        <v>12434</v>
      </c>
      <c r="C21" s="110">
        <v>14373</v>
      </c>
      <c r="D21" s="117">
        <f t="shared" si="1"/>
        <v>115.6</v>
      </c>
      <c r="E21" s="122">
        <f t="shared" si="0"/>
        <v>1939</v>
      </c>
      <c r="F21" s="34"/>
      <c r="G21" s="174"/>
    </row>
    <row r="22" spans="1:7" ht="19.5" customHeight="1" x14ac:dyDescent="0.3">
      <c r="A22" s="116" t="s">
        <v>57</v>
      </c>
      <c r="B22" s="110">
        <v>2228</v>
      </c>
      <c r="C22" s="110">
        <v>1433</v>
      </c>
      <c r="D22" s="117">
        <f t="shared" si="1"/>
        <v>64.3</v>
      </c>
      <c r="E22" s="122">
        <f t="shared" si="0"/>
        <v>-795</v>
      </c>
      <c r="F22" s="34"/>
      <c r="G22" s="174"/>
    </row>
    <row r="23" spans="1:7" ht="39" customHeight="1" x14ac:dyDescent="0.3">
      <c r="A23" s="116" t="s">
        <v>58</v>
      </c>
      <c r="B23" s="110">
        <v>11639</v>
      </c>
      <c r="C23" s="110">
        <v>13891</v>
      </c>
      <c r="D23" s="117">
        <f t="shared" si="1"/>
        <v>119.3</v>
      </c>
      <c r="E23" s="122">
        <f t="shared" si="0"/>
        <v>2252</v>
      </c>
      <c r="F23" s="34"/>
      <c r="G23" s="174"/>
    </row>
    <row r="24" spans="1:7" ht="38.25" customHeight="1" x14ac:dyDescent="0.3">
      <c r="A24" s="116" t="s">
        <v>59</v>
      </c>
      <c r="B24" s="110">
        <v>298</v>
      </c>
      <c r="C24" s="110">
        <v>265</v>
      </c>
      <c r="D24" s="117">
        <f t="shared" si="1"/>
        <v>88.9</v>
      </c>
      <c r="E24" s="122">
        <f t="shared" si="0"/>
        <v>-33</v>
      </c>
      <c r="F24" s="34"/>
      <c r="G24" s="174"/>
    </row>
    <row r="25" spans="1:7" ht="22.5" customHeight="1" x14ac:dyDescent="0.3">
      <c r="A25" s="116" t="s">
        <v>60</v>
      </c>
      <c r="B25" s="110">
        <v>99</v>
      </c>
      <c r="C25" s="110">
        <v>31</v>
      </c>
      <c r="D25" s="117">
        <f t="shared" si="1"/>
        <v>31.3</v>
      </c>
      <c r="E25" s="122">
        <f t="shared" si="0"/>
        <v>-68</v>
      </c>
      <c r="F25" s="34"/>
      <c r="G25" s="174"/>
    </row>
    <row r="26" spans="1:7" x14ac:dyDescent="0.2">
      <c r="A26" s="37"/>
      <c r="B26" s="37"/>
      <c r="C26" s="37"/>
      <c r="D26" s="37"/>
      <c r="E26" s="37"/>
    </row>
    <row r="27" spans="1:7" x14ac:dyDescent="0.2">
      <c r="A27" s="37"/>
      <c r="B27" s="37"/>
      <c r="C27" s="37"/>
      <c r="D27" s="37"/>
      <c r="E27" s="37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52.85546875" style="35" customWidth="1"/>
    <col min="2" max="4" width="19.5703125" style="35" customWidth="1"/>
    <col min="5" max="5" width="18.5703125" style="35" customWidth="1"/>
    <col min="6" max="6" width="8.85546875" style="35"/>
    <col min="7" max="7" width="10.85546875" style="35" bestFit="1" customWidth="1"/>
    <col min="8" max="16384" width="8.85546875" style="35"/>
  </cols>
  <sheetData>
    <row r="1" spans="1:18" s="31" customFormat="1" ht="26.25" customHeight="1" x14ac:dyDescent="0.3">
      <c r="A1" s="226" t="s">
        <v>100</v>
      </c>
      <c r="B1" s="226"/>
      <c r="C1" s="226"/>
      <c r="D1" s="226"/>
      <c r="E1" s="226"/>
    </row>
    <row r="2" spans="1:18" s="31" customFormat="1" ht="24" customHeight="1" x14ac:dyDescent="0.3">
      <c r="A2" s="227" t="s">
        <v>61</v>
      </c>
      <c r="B2" s="227"/>
      <c r="C2" s="227"/>
      <c r="D2" s="227"/>
      <c r="E2" s="227"/>
    </row>
    <row r="3" spans="1:18" s="31" customFormat="1" ht="17.25" customHeight="1" x14ac:dyDescent="0.35">
      <c r="A3" s="106"/>
      <c r="B3" s="106"/>
      <c r="C3" s="106"/>
      <c r="D3" s="106"/>
      <c r="E3" s="106"/>
    </row>
    <row r="4" spans="1:18" s="33" customFormat="1" ht="25.5" customHeight="1" x14ac:dyDescent="0.2">
      <c r="A4" s="228"/>
      <c r="B4" s="219" t="s">
        <v>168</v>
      </c>
      <c r="C4" s="219" t="s">
        <v>169</v>
      </c>
      <c r="D4" s="229" t="s">
        <v>93</v>
      </c>
      <c r="E4" s="229"/>
    </row>
    <row r="5" spans="1:18" s="33" customFormat="1" ht="37.5" customHeight="1" x14ac:dyDescent="0.2">
      <c r="A5" s="228"/>
      <c r="B5" s="219"/>
      <c r="C5" s="219"/>
      <c r="D5" s="108" t="s">
        <v>2</v>
      </c>
      <c r="E5" s="108" t="s">
        <v>94</v>
      </c>
    </row>
    <row r="6" spans="1:18" s="39" customFormat="1" ht="34.5" customHeight="1" x14ac:dyDescent="0.25">
      <c r="A6" s="118" t="s">
        <v>41</v>
      </c>
      <c r="B6" s="38">
        <f>SUM(B7:B15)</f>
        <v>41728</v>
      </c>
      <c r="C6" s="38">
        <f>SUM(C7:C15)</f>
        <v>39653</v>
      </c>
      <c r="D6" s="119">
        <f>ROUND(C6/B6*100,1)</f>
        <v>95</v>
      </c>
      <c r="E6" s="38">
        <f>C6-B6</f>
        <v>-2075</v>
      </c>
      <c r="G6" s="40"/>
    </row>
    <row r="7" spans="1:18" ht="51" customHeight="1" x14ac:dyDescent="0.2">
      <c r="A7" s="120" t="s">
        <v>62</v>
      </c>
      <c r="B7" s="41">
        <v>6567</v>
      </c>
      <c r="C7" s="41">
        <v>7469</v>
      </c>
      <c r="D7" s="123">
        <f t="shared" ref="D7:D15" si="0">ROUND(C7/B7*100,1)</f>
        <v>113.7</v>
      </c>
      <c r="E7" s="42">
        <f t="shared" ref="E7:E15" si="1">C7-B7</f>
        <v>902</v>
      </c>
      <c r="G7" s="40"/>
      <c r="H7" s="43"/>
      <c r="K7" s="43"/>
    </row>
    <row r="8" spans="1:18" ht="35.25" customHeight="1" x14ac:dyDescent="0.2">
      <c r="A8" s="120" t="s">
        <v>63</v>
      </c>
      <c r="B8" s="41">
        <v>9289</v>
      </c>
      <c r="C8" s="41">
        <v>9764</v>
      </c>
      <c r="D8" s="123">
        <f t="shared" si="0"/>
        <v>105.1</v>
      </c>
      <c r="E8" s="42">
        <f t="shared" si="1"/>
        <v>475</v>
      </c>
      <c r="G8" s="40"/>
      <c r="H8" s="43"/>
      <c r="K8" s="43"/>
    </row>
    <row r="9" spans="1:18" s="36" customFormat="1" ht="25.5" customHeight="1" x14ac:dyDescent="0.2">
      <c r="A9" s="120" t="s">
        <v>64</v>
      </c>
      <c r="B9" s="41">
        <v>8697</v>
      </c>
      <c r="C9" s="41">
        <v>8218</v>
      </c>
      <c r="D9" s="123">
        <f t="shared" si="0"/>
        <v>94.5</v>
      </c>
      <c r="E9" s="42">
        <f t="shared" si="1"/>
        <v>-479</v>
      </c>
      <c r="F9" s="35"/>
      <c r="G9" s="40"/>
      <c r="H9" s="43"/>
      <c r="I9" s="35"/>
      <c r="K9" s="43"/>
    </row>
    <row r="10" spans="1:18" ht="36.75" customHeight="1" x14ac:dyDescent="0.2">
      <c r="A10" s="120" t="s">
        <v>65</v>
      </c>
      <c r="B10" s="41">
        <v>1238</v>
      </c>
      <c r="C10" s="41">
        <v>970</v>
      </c>
      <c r="D10" s="123">
        <f t="shared" si="0"/>
        <v>78.400000000000006</v>
      </c>
      <c r="E10" s="42">
        <f t="shared" si="1"/>
        <v>-268</v>
      </c>
      <c r="G10" s="40"/>
      <c r="H10" s="43"/>
      <c r="K10" s="43"/>
    </row>
    <row r="11" spans="1:18" ht="28.5" customHeight="1" x14ac:dyDescent="0.2">
      <c r="A11" s="120" t="s">
        <v>66</v>
      </c>
      <c r="B11" s="41">
        <v>5113</v>
      </c>
      <c r="C11" s="41">
        <v>4844</v>
      </c>
      <c r="D11" s="123">
        <f t="shared" si="0"/>
        <v>94.7</v>
      </c>
      <c r="E11" s="42">
        <f t="shared" si="1"/>
        <v>-269</v>
      </c>
      <c r="G11" s="40"/>
      <c r="H11" s="43"/>
      <c r="K11" s="43"/>
    </row>
    <row r="12" spans="1:18" ht="59.25" customHeight="1" x14ac:dyDescent="0.2">
      <c r="A12" s="120" t="s">
        <v>67</v>
      </c>
      <c r="B12" s="41">
        <v>245</v>
      </c>
      <c r="C12" s="41">
        <v>131</v>
      </c>
      <c r="D12" s="123">
        <f t="shared" si="0"/>
        <v>53.5</v>
      </c>
      <c r="E12" s="42">
        <f t="shared" si="1"/>
        <v>-114</v>
      </c>
      <c r="G12" s="40"/>
      <c r="H12" s="43"/>
      <c r="K12" s="43"/>
    </row>
    <row r="13" spans="1:18" ht="30.75" customHeight="1" x14ac:dyDescent="0.2">
      <c r="A13" s="120" t="s">
        <v>68</v>
      </c>
      <c r="B13" s="41">
        <v>2394</v>
      </c>
      <c r="C13" s="41">
        <v>2743</v>
      </c>
      <c r="D13" s="123">
        <f t="shared" si="0"/>
        <v>114.6</v>
      </c>
      <c r="E13" s="42">
        <f t="shared" si="1"/>
        <v>349</v>
      </c>
      <c r="G13" s="40"/>
      <c r="H13" s="43"/>
      <c r="K13" s="43"/>
      <c r="R13" s="44"/>
    </row>
    <row r="14" spans="1:18" ht="75" customHeight="1" x14ac:dyDescent="0.2">
      <c r="A14" s="120" t="s">
        <v>69</v>
      </c>
      <c r="B14" s="41">
        <v>4210</v>
      </c>
      <c r="C14" s="41">
        <v>2478</v>
      </c>
      <c r="D14" s="123">
        <f t="shared" si="0"/>
        <v>58.9</v>
      </c>
      <c r="E14" s="42">
        <f t="shared" si="1"/>
        <v>-1732</v>
      </c>
      <c r="G14" s="40"/>
      <c r="H14" s="43"/>
      <c r="K14" s="43"/>
      <c r="R14" s="44"/>
    </row>
    <row r="15" spans="1:18" ht="33" customHeight="1" x14ac:dyDescent="0.2">
      <c r="A15" s="120" t="s">
        <v>70</v>
      </c>
      <c r="B15" s="41">
        <v>3975</v>
      </c>
      <c r="C15" s="41">
        <v>3036</v>
      </c>
      <c r="D15" s="123">
        <f t="shared" si="0"/>
        <v>76.400000000000006</v>
      </c>
      <c r="E15" s="42">
        <f t="shared" si="1"/>
        <v>-939</v>
      </c>
      <c r="G15" s="40"/>
      <c r="H15" s="43"/>
      <c r="K15" s="43"/>
      <c r="R15" s="44"/>
    </row>
    <row r="16" spans="1:18" x14ac:dyDescent="0.2">
      <c r="A16" s="37"/>
      <c r="B16" s="37"/>
      <c r="C16" s="37"/>
      <c r="D16" s="37"/>
      <c r="E16" s="37"/>
      <c r="R16" s="44"/>
    </row>
    <row r="17" spans="1:18" x14ac:dyDescent="0.2">
      <c r="A17" s="37"/>
      <c r="B17" s="37"/>
      <c r="C17" s="37"/>
      <c r="D17" s="37"/>
      <c r="E17" s="37"/>
      <c r="R17" s="44"/>
    </row>
    <row r="18" spans="1:18" x14ac:dyDescent="0.2">
      <c r="R18" s="44"/>
    </row>
    <row r="19" spans="1:18" x14ac:dyDescent="0.2">
      <c r="R19" s="44"/>
    </row>
    <row r="20" spans="1:18" x14ac:dyDescent="0.2">
      <c r="R20" s="44"/>
    </row>
    <row r="21" spans="1:18" x14ac:dyDescent="0.2">
      <c r="R21" s="44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70" zoomScaleNormal="100" zoomScaleSheetLayoutView="70" workbookViewId="0">
      <pane xSplit="1" ySplit="4" topLeftCell="B5" activePane="bottomRight" state="frozen"/>
      <selection activeCell="A3" sqref="A3:A7"/>
      <selection pane="topRight" activeCell="A3" sqref="A3:A7"/>
      <selection pane="bottomLeft" activeCell="A3" sqref="A3:A7"/>
      <selection pane="bottomRight" activeCell="A3" sqref="A3:A4"/>
    </sheetView>
  </sheetViews>
  <sheetFormatPr defaultRowHeight="12.75" x14ac:dyDescent="0.2"/>
  <cols>
    <col min="1" max="1" width="70.42578125" style="124" customWidth="1"/>
    <col min="2" max="2" width="11.28515625" style="124" customWidth="1"/>
    <col min="3" max="3" width="11.42578125" style="150" customWidth="1"/>
    <col min="4" max="4" width="9" style="124" customWidth="1"/>
    <col min="5" max="5" width="15.140625" style="124" customWidth="1"/>
    <col min="6" max="16384" width="9.140625" style="124"/>
  </cols>
  <sheetData>
    <row r="1" spans="1:7" ht="28.5" customHeight="1" x14ac:dyDescent="0.4">
      <c r="A1" s="230" t="s">
        <v>150</v>
      </c>
      <c r="B1" s="230"/>
      <c r="C1" s="230"/>
      <c r="D1" s="230"/>
      <c r="E1" s="230"/>
    </row>
    <row r="2" spans="1:7" ht="37.5" customHeight="1" x14ac:dyDescent="0.45">
      <c r="A2" s="231" t="s">
        <v>151</v>
      </c>
      <c r="B2" s="231"/>
      <c r="C2" s="231"/>
      <c r="D2" s="231"/>
      <c r="E2" s="231"/>
      <c r="F2" s="232"/>
      <c r="G2" s="232"/>
    </row>
    <row r="3" spans="1:7" ht="13.5" customHeight="1" x14ac:dyDescent="0.2">
      <c r="A3" s="233" t="s">
        <v>0</v>
      </c>
      <c r="B3" s="234" t="s">
        <v>119</v>
      </c>
      <c r="C3" s="234" t="s">
        <v>136</v>
      </c>
      <c r="D3" s="235" t="s">
        <v>1</v>
      </c>
      <c r="E3" s="235"/>
    </row>
    <row r="4" spans="1:7" ht="27" customHeight="1" x14ac:dyDescent="0.2">
      <c r="A4" s="233"/>
      <c r="B4" s="234"/>
      <c r="C4" s="234"/>
      <c r="D4" s="197" t="s">
        <v>2</v>
      </c>
      <c r="E4" s="125" t="s">
        <v>3</v>
      </c>
    </row>
    <row r="5" spans="1:7" ht="23.25" customHeight="1" x14ac:dyDescent="0.2">
      <c r="A5" s="169" t="s">
        <v>137</v>
      </c>
      <c r="B5" s="126">
        <v>524.29999999999995</v>
      </c>
      <c r="C5" s="126">
        <v>505.6</v>
      </c>
      <c r="D5" s="127">
        <f>ROUND(C5/B5*100,1)</f>
        <v>96.4</v>
      </c>
      <c r="E5" s="128">
        <f>C5-B5</f>
        <v>-18.699999999999932</v>
      </c>
    </row>
    <row r="6" spans="1:7" ht="21.75" customHeight="1" x14ac:dyDescent="0.2">
      <c r="A6" s="170" t="s">
        <v>138</v>
      </c>
      <c r="B6" s="129">
        <v>170</v>
      </c>
      <c r="C6" s="129">
        <v>164</v>
      </c>
      <c r="D6" s="130">
        <f>ROUND(C6/B6*100,1)</f>
        <v>96.5</v>
      </c>
      <c r="E6" s="131">
        <f>C6-B6</f>
        <v>-6</v>
      </c>
    </row>
    <row r="7" spans="1:7" ht="39.75" customHeight="1" x14ac:dyDescent="0.2">
      <c r="A7" s="132" t="s">
        <v>101</v>
      </c>
      <c r="B7" s="133">
        <v>176.5</v>
      </c>
      <c r="C7" s="133">
        <v>196.8</v>
      </c>
      <c r="D7" s="134">
        <f>ROUND(C7/B7*100,1)</f>
        <v>111.5</v>
      </c>
      <c r="E7" s="134">
        <f>C7-B7</f>
        <v>20.300000000000011</v>
      </c>
    </row>
    <row r="8" spans="1:7" ht="28.5" customHeight="1" x14ac:dyDescent="0.2">
      <c r="A8" s="135" t="s">
        <v>102</v>
      </c>
      <c r="B8" s="136">
        <v>94.5</v>
      </c>
      <c r="C8" s="136">
        <v>103.6</v>
      </c>
      <c r="D8" s="134">
        <f>ROUND(C8/B8*100,1)</f>
        <v>109.6</v>
      </c>
      <c r="E8" s="134">
        <f>C8-B8</f>
        <v>9.0999999999999943</v>
      </c>
    </row>
    <row r="9" spans="1:7" ht="39.75" customHeight="1" x14ac:dyDescent="0.2">
      <c r="A9" s="135" t="s">
        <v>103</v>
      </c>
      <c r="B9" s="136">
        <v>53.541076487252127</v>
      </c>
      <c r="C9" s="136">
        <v>52.6</v>
      </c>
      <c r="D9" s="239" t="s">
        <v>152</v>
      </c>
      <c r="E9" s="240"/>
    </row>
    <row r="10" spans="1:7" ht="42" customHeight="1" x14ac:dyDescent="0.2">
      <c r="A10" s="137" t="s">
        <v>104</v>
      </c>
      <c r="B10" s="126">
        <v>75.8</v>
      </c>
      <c r="C10" s="126">
        <v>85.8</v>
      </c>
      <c r="D10" s="127">
        <f>ROUND(C10/B10*100,1)</f>
        <v>113.2</v>
      </c>
      <c r="E10" s="138">
        <f>C10-B10</f>
        <v>10</v>
      </c>
    </row>
    <row r="11" spans="1:7" ht="43.5" customHeight="1" x14ac:dyDescent="0.2">
      <c r="A11" s="139" t="s">
        <v>120</v>
      </c>
      <c r="B11" s="175" t="s">
        <v>153</v>
      </c>
      <c r="C11" s="175" t="s">
        <v>154</v>
      </c>
      <c r="D11" s="176">
        <v>116.5</v>
      </c>
      <c r="E11" s="142" t="s">
        <v>155</v>
      </c>
    </row>
    <row r="12" spans="1:7" ht="43.5" customHeight="1" x14ac:dyDescent="0.2">
      <c r="A12" s="143" t="s">
        <v>105</v>
      </c>
      <c r="B12" s="179">
        <v>2.5</v>
      </c>
      <c r="C12" s="179">
        <v>4.5</v>
      </c>
      <c r="D12" s="145">
        <f>ROUND(C12/B12*100,1)</f>
        <v>180</v>
      </c>
      <c r="E12" s="198">
        <f>C12-B12</f>
        <v>2</v>
      </c>
    </row>
    <row r="13" spans="1:7" ht="29.25" customHeight="1" x14ac:dyDescent="0.2">
      <c r="A13" s="143" t="s">
        <v>106</v>
      </c>
      <c r="B13" s="144">
        <v>58.3</v>
      </c>
      <c r="C13" s="144">
        <v>63.1</v>
      </c>
      <c r="D13" s="145">
        <f>ROUND(C13/B13*100,1)</f>
        <v>108.2</v>
      </c>
      <c r="E13" s="146">
        <f>C13-B13</f>
        <v>4.8000000000000043</v>
      </c>
    </row>
    <row r="14" spans="1:7" ht="24.75" customHeight="1" x14ac:dyDescent="0.2">
      <c r="A14" s="147" t="s">
        <v>107</v>
      </c>
      <c r="B14" s="133">
        <v>23.1</v>
      </c>
      <c r="C14" s="133">
        <v>26.7</v>
      </c>
      <c r="D14" s="134">
        <f>ROUND(C14/B14*100,1)</f>
        <v>115.6</v>
      </c>
      <c r="E14" s="134">
        <f>C14-B14</f>
        <v>3.5999999999999979</v>
      </c>
    </row>
    <row r="15" spans="1:7" ht="36.75" customHeight="1" x14ac:dyDescent="0.2">
      <c r="A15" s="148" t="s">
        <v>108</v>
      </c>
      <c r="B15" s="144" t="s">
        <v>156</v>
      </c>
      <c r="C15" s="144" t="s">
        <v>157</v>
      </c>
      <c r="D15" s="145" t="s">
        <v>158</v>
      </c>
      <c r="E15" s="144" t="s">
        <v>159</v>
      </c>
    </row>
    <row r="16" spans="1:7" ht="47.25" customHeight="1" x14ac:dyDescent="0.2">
      <c r="A16" s="149" t="s">
        <v>109</v>
      </c>
      <c r="B16" s="140">
        <v>52.3</v>
      </c>
      <c r="C16" s="140">
        <v>56.4</v>
      </c>
      <c r="D16" s="141">
        <f t="shared" ref="D16:D21" si="0">ROUND(C16/B16*100,1)</f>
        <v>107.8</v>
      </c>
      <c r="E16" s="141">
        <f t="shared" ref="E16:E21" si="1">C16-B16</f>
        <v>4.1000000000000014</v>
      </c>
    </row>
    <row r="17" spans="1:7" ht="42.75" customHeight="1" x14ac:dyDescent="0.2">
      <c r="A17" s="143" t="s">
        <v>110</v>
      </c>
      <c r="B17" s="144">
        <v>1019</v>
      </c>
      <c r="C17" s="144">
        <v>1095.3</v>
      </c>
      <c r="D17" s="151">
        <f t="shared" si="0"/>
        <v>107.5</v>
      </c>
      <c r="E17" s="152">
        <f t="shared" si="1"/>
        <v>76.299999999999955</v>
      </c>
    </row>
    <row r="18" spans="1:7" ht="25.5" customHeight="1" x14ac:dyDescent="0.2">
      <c r="A18" s="143" t="s">
        <v>111</v>
      </c>
      <c r="B18" s="144">
        <v>425.5</v>
      </c>
      <c r="C18" s="144">
        <v>418.7</v>
      </c>
      <c r="D18" s="153">
        <f t="shared" si="0"/>
        <v>98.4</v>
      </c>
      <c r="E18" s="146">
        <f t="shared" si="1"/>
        <v>-6.8000000000000114</v>
      </c>
    </row>
    <row r="19" spans="1:7" ht="44.25" customHeight="1" x14ac:dyDescent="0.2">
      <c r="A19" s="154" t="s">
        <v>112</v>
      </c>
      <c r="B19" s="144">
        <v>80.5</v>
      </c>
      <c r="C19" s="144">
        <v>86.3</v>
      </c>
      <c r="D19" s="155">
        <f t="shared" si="0"/>
        <v>107.2</v>
      </c>
      <c r="E19" s="156">
        <f t="shared" si="1"/>
        <v>5.7999999999999972</v>
      </c>
    </row>
    <row r="20" spans="1:7" ht="28.5" customHeight="1" x14ac:dyDescent="0.2">
      <c r="A20" s="149" t="s">
        <v>113</v>
      </c>
      <c r="B20" s="126">
        <v>326.39999999999998</v>
      </c>
      <c r="C20" s="126">
        <v>358.5</v>
      </c>
      <c r="D20" s="127">
        <f t="shared" si="0"/>
        <v>109.8</v>
      </c>
      <c r="E20" s="128">
        <f t="shared" si="1"/>
        <v>32.100000000000023</v>
      </c>
    </row>
    <row r="21" spans="1:7" ht="24" customHeight="1" x14ac:dyDescent="0.2">
      <c r="A21" s="157" t="s">
        <v>114</v>
      </c>
      <c r="B21" s="158">
        <v>276</v>
      </c>
      <c r="C21" s="129">
        <v>300</v>
      </c>
      <c r="D21" s="130">
        <f t="shared" si="0"/>
        <v>108.7</v>
      </c>
      <c r="E21" s="131">
        <f t="shared" si="1"/>
        <v>24</v>
      </c>
    </row>
    <row r="22" spans="1:7" ht="9" customHeight="1" x14ac:dyDescent="0.2">
      <c r="A22" s="241" t="s">
        <v>115</v>
      </c>
      <c r="B22" s="242"/>
      <c r="C22" s="242"/>
      <c r="D22" s="242"/>
      <c r="E22" s="243"/>
    </row>
    <row r="23" spans="1:7" ht="12" customHeight="1" x14ac:dyDescent="0.2">
      <c r="A23" s="244"/>
      <c r="B23" s="245"/>
      <c r="C23" s="245"/>
      <c r="D23" s="245"/>
      <c r="E23" s="246"/>
    </row>
    <row r="24" spans="1:7" ht="12.75" customHeight="1" x14ac:dyDescent="0.2">
      <c r="A24" s="233" t="s">
        <v>0</v>
      </c>
      <c r="B24" s="233" t="s">
        <v>160</v>
      </c>
      <c r="C24" s="233" t="s">
        <v>161</v>
      </c>
      <c r="D24" s="247" t="s">
        <v>1</v>
      </c>
      <c r="E24" s="248"/>
    </row>
    <row r="25" spans="1:7" ht="33.75" customHeight="1" x14ac:dyDescent="0.2">
      <c r="A25" s="233"/>
      <c r="B25" s="233"/>
      <c r="C25" s="233"/>
      <c r="D25" s="197" t="s">
        <v>2</v>
      </c>
      <c r="E25" s="159" t="s">
        <v>5</v>
      </c>
    </row>
    <row r="26" spans="1:7" ht="18.75" customHeight="1" x14ac:dyDescent="0.2">
      <c r="A26" s="132" t="s">
        <v>139</v>
      </c>
      <c r="B26" s="133">
        <v>366.9</v>
      </c>
      <c r="C26" s="133">
        <v>340.7</v>
      </c>
      <c r="D26" s="134">
        <f>ROUND(C26/B26*100,1)</f>
        <v>92.9</v>
      </c>
      <c r="E26" s="160">
        <f>C26-B26</f>
        <v>-26.199999999999989</v>
      </c>
    </row>
    <row r="27" spans="1:7" ht="24.75" customHeight="1" x14ac:dyDescent="0.2">
      <c r="A27" s="132" t="s">
        <v>140</v>
      </c>
      <c r="B27" s="133">
        <v>300.2</v>
      </c>
      <c r="C27" s="133">
        <v>282.60000000000002</v>
      </c>
      <c r="D27" s="134">
        <f>ROUND(C27/B27*100,1)</f>
        <v>94.1</v>
      </c>
      <c r="E27" s="134">
        <f>C27-B27</f>
        <v>-17.599999999999966</v>
      </c>
    </row>
    <row r="28" spans="1:7" ht="33.75" customHeight="1" x14ac:dyDescent="0.2">
      <c r="A28" s="132" t="s">
        <v>162</v>
      </c>
      <c r="B28" s="161">
        <v>2587</v>
      </c>
      <c r="C28" s="161">
        <v>3180</v>
      </c>
      <c r="D28" s="134">
        <f>ROUND(C28/B28*100,1)</f>
        <v>122.9</v>
      </c>
      <c r="E28" s="194" t="s">
        <v>163</v>
      </c>
    </row>
    <row r="29" spans="1:7" ht="22.5" customHeight="1" x14ac:dyDescent="0.2">
      <c r="A29" s="162" t="s">
        <v>141</v>
      </c>
      <c r="B29" s="163">
        <v>93</v>
      </c>
      <c r="C29" s="163">
        <v>100</v>
      </c>
      <c r="D29" s="134">
        <f>ROUND(C29/B29*100,1)</f>
        <v>107.5</v>
      </c>
      <c r="E29" s="164">
        <f>C29-B29</f>
        <v>7</v>
      </c>
      <c r="G29" s="165"/>
    </row>
    <row r="30" spans="1:7" ht="37.5" customHeight="1" x14ac:dyDescent="0.2">
      <c r="A30" s="162" t="s">
        <v>142</v>
      </c>
      <c r="B30" s="171" t="s">
        <v>121</v>
      </c>
      <c r="C30" s="171">
        <v>30.8</v>
      </c>
      <c r="D30" s="134" t="s">
        <v>121</v>
      </c>
      <c r="E30" s="172" t="s">
        <v>121</v>
      </c>
      <c r="G30" s="165"/>
    </row>
    <row r="31" spans="1:7" ht="21" customHeight="1" x14ac:dyDescent="0.2">
      <c r="A31" s="166" t="s">
        <v>143</v>
      </c>
      <c r="B31" s="167">
        <v>4898</v>
      </c>
      <c r="C31" s="167">
        <v>5948</v>
      </c>
      <c r="D31" s="164">
        <f>ROUND(C31/B31*100,1)</f>
        <v>121.4</v>
      </c>
      <c r="E31" s="173" t="s">
        <v>164</v>
      </c>
      <c r="G31" s="165"/>
    </row>
    <row r="32" spans="1:7" ht="21" customHeight="1" x14ac:dyDescent="0.2">
      <c r="A32" s="132" t="s">
        <v>144</v>
      </c>
      <c r="B32" s="168">
        <f>B26/B29</f>
        <v>3.9451612903225803</v>
      </c>
      <c r="C32" s="168">
        <f>C26/C29</f>
        <v>3.407</v>
      </c>
      <c r="D32" s="236" t="s">
        <v>122</v>
      </c>
      <c r="E32" s="237"/>
    </row>
    <row r="33" spans="1:5" ht="33" customHeight="1" x14ac:dyDescent="0.2">
      <c r="A33" s="238"/>
      <c r="B33" s="238"/>
      <c r="C33" s="238"/>
      <c r="D33" s="238"/>
      <c r="E33" s="238"/>
    </row>
  </sheetData>
  <mergeCells count="15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F2:G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P145"/>
  <sheetViews>
    <sheetView view="pageBreakPreview" zoomScale="70" zoomScaleNormal="66" zoomScaleSheetLayoutView="70" workbookViewId="0">
      <pane xSplit="1" ySplit="8" topLeftCell="B9" activePane="bottomRight" state="frozen"/>
      <selection activeCell="A3" sqref="A3:I4"/>
      <selection pane="topRight" activeCell="A3" sqref="A3:I4"/>
      <selection pane="bottomLeft" activeCell="A3" sqref="A3:I4"/>
      <selection pane="bottomRight" activeCell="A3" sqref="A3:A7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6" style="3" bestFit="1" customWidth="1"/>
    <col min="5" max="5" width="7.7109375" style="3" bestFit="1" customWidth="1"/>
    <col min="6" max="7" width="8.7109375" style="3" customWidth="1"/>
    <col min="8" max="8" width="6" style="3" bestFit="1" customWidth="1"/>
    <col min="9" max="9" width="6.7109375" style="3" bestFit="1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0" width="8.5703125" style="3" customWidth="1"/>
    <col min="51" max="51" width="6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6.140625" style="3" customWidth="1"/>
    <col min="56" max="56" width="7.85546875" style="3" customWidth="1"/>
    <col min="57" max="58" width="8" style="3" customWidth="1"/>
    <col min="59" max="59" width="6" style="3" customWidth="1"/>
    <col min="60" max="61" width="9.7109375" style="3" customWidth="1"/>
    <col min="62" max="62" width="7.42578125" style="3" customWidth="1"/>
    <col min="63" max="63" width="7.140625" style="3" customWidth="1"/>
    <col min="64" max="64" width="11" style="3" customWidth="1"/>
    <col min="65" max="66" width="8.42578125" style="3" customWidth="1"/>
    <col min="67" max="67" width="8.7109375" style="3" customWidth="1"/>
    <col min="68" max="68" width="9.5703125" style="3" customWidth="1"/>
    <col min="69" max="16384" width="9.140625" style="3"/>
  </cols>
  <sheetData>
    <row r="1" spans="1:68" ht="21.75" customHeight="1" x14ac:dyDescent="0.35">
      <c r="A1" s="283" t="s">
        <v>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</row>
    <row r="2" spans="1:68" ht="21.75" customHeight="1" x14ac:dyDescent="0.35">
      <c r="A2" s="286" t="s">
        <v>165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7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7</v>
      </c>
      <c r="AW2" s="8"/>
      <c r="AX2" s="8"/>
      <c r="AY2" s="8"/>
      <c r="AZ2" s="8"/>
      <c r="BA2" s="8"/>
      <c r="BB2" s="5"/>
      <c r="BE2" s="5"/>
      <c r="BK2" s="5"/>
      <c r="BL2" s="5" t="s">
        <v>7</v>
      </c>
      <c r="BP2" s="5" t="s">
        <v>7</v>
      </c>
    </row>
    <row r="3" spans="1:68" ht="11.25" customHeight="1" x14ac:dyDescent="0.2">
      <c r="A3" s="287"/>
      <c r="B3" s="250" t="s">
        <v>145</v>
      </c>
      <c r="C3" s="250"/>
      <c r="D3" s="250"/>
      <c r="E3" s="250"/>
      <c r="F3" s="280" t="s">
        <v>125</v>
      </c>
      <c r="G3" s="281"/>
      <c r="H3" s="281"/>
      <c r="I3" s="282"/>
      <c r="J3" s="254" t="s">
        <v>129</v>
      </c>
      <c r="K3" s="255"/>
      <c r="L3" s="255"/>
      <c r="M3" s="256"/>
      <c r="N3" s="254" t="s">
        <v>130</v>
      </c>
      <c r="O3" s="255"/>
      <c r="P3" s="255"/>
      <c r="Q3" s="256"/>
      <c r="R3" s="254" t="s">
        <v>126</v>
      </c>
      <c r="S3" s="255"/>
      <c r="T3" s="256"/>
      <c r="U3" s="254" t="s">
        <v>131</v>
      </c>
      <c r="V3" s="255"/>
      <c r="W3" s="255"/>
      <c r="X3" s="256"/>
      <c r="Y3" s="254" t="s">
        <v>8</v>
      </c>
      <c r="Z3" s="255"/>
      <c r="AA3" s="255"/>
      <c r="AB3" s="256"/>
      <c r="AC3" s="260" t="s">
        <v>96</v>
      </c>
      <c r="AD3" s="261"/>
      <c r="AE3" s="261"/>
      <c r="AF3" s="261"/>
      <c r="AG3" s="261"/>
      <c r="AH3" s="261"/>
      <c r="AI3" s="261"/>
      <c r="AJ3" s="262"/>
      <c r="AK3" s="254" t="s">
        <v>9</v>
      </c>
      <c r="AL3" s="255"/>
      <c r="AM3" s="255"/>
      <c r="AN3" s="256"/>
      <c r="AO3" s="277" t="s">
        <v>10</v>
      </c>
      <c r="AP3" s="277"/>
      <c r="AQ3" s="277"/>
      <c r="AR3" s="277"/>
      <c r="AS3" s="250" t="s">
        <v>132</v>
      </c>
      <c r="AT3" s="250"/>
      <c r="AU3" s="250"/>
      <c r="AV3" s="250"/>
      <c r="AW3" s="254" t="s">
        <v>146</v>
      </c>
      <c r="AX3" s="255"/>
      <c r="AY3" s="255"/>
      <c r="AZ3" s="256"/>
      <c r="BA3" s="280" t="s">
        <v>124</v>
      </c>
      <c r="BB3" s="281"/>
      <c r="BC3" s="281"/>
      <c r="BD3" s="282"/>
      <c r="BE3" s="265" t="s">
        <v>167</v>
      </c>
      <c r="BF3" s="266"/>
      <c r="BG3" s="267"/>
      <c r="BH3" s="254" t="s">
        <v>134</v>
      </c>
      <c r="BI3" s="255"/>
      <c r="BJ3" s="255"/>
      <c r="BK3" s="255"/>
      <c r="BL3" s="256"/>
      <c r="BM3" s="250" t="s">
        <v>135</v>
      </c>
      <c r="BN3" s="250"/>
      <c r="BO3" s="250"/>
      <c r="BP3" s="250"/>
    </row>
    <row r="4" spans="1:68" ht="38.25" customHeight="1" x14ac:dyDescent="0.2">
      <c r="A4" s="288"/>
      <c r="B4" s="250"/>
      <c r="C4" s="250"/>
      <c r="D4" s="250"/>
      <c r="E4" s="250"/>
      <c r="F4" s="250" t="s">
        <v>128</v>
      </c>
      <c r="G4" s="250"/>
      <c r="H4" s="250"/>
      <c r="I4" s="250"/>
      <c r="J4" s="274"/>
      <c r="K4" s="275"/>
      <c r="L4" s="275"/>
      <c r="M4" s="276"/>
      <c r="N4" s="274"/>
      <c r="O4" s="275"/>
      <c r="P4" s="275"/>
      <c r="Q4" s="276"/>
      <c r="R4" s="274"/>
      <c r="S4" s="275"/>
      <c r="T4" s="276"/>
      <c r="U4" s="274"/>
      <c r="V4" s="275"/>
      <c r="W4" s="275"/>
      <c r="X4" s="276"/>
      <c r="Y4" s="274"/>
      <c r="Z4" s="275"/>
      <c r="AA4" s="275"/>
      <c r="AB4" s="276"/>
      <c r="AC4" s="262" t="s">
        <v>97</v>
      </c>
      <c r="AD4" s="250"/>
      <c r="AE4" s="250"/>
      <c r="AF4" s="250"/>
      <c r="AG4" s="254" t="s">
        <v>98</v>
      </c>
      <c r="AH4" s="255"/>
      <c r="AI4" s="255"/>
      <c r="AJ4" s="256"/>
      <c r="AK4" s="274"/>
      <c r="AL4" s="275"/>
      <c r="AM4" s="275"/>
      <c r="AN4" s="276"/>
      <c r="AO4" s="277"/>
      <c r="AP4" s="277"/>
      <c r="AQ4" s="277"/>
      <c r="AR4" s="277"/>
      <c r="AS4" s="250"/>
      <c r="AT4" s="250"/>
      <c r="AU4" s="250"/>
      <c r="AV4" s="250"/>
      <c r="AW4" s="274"/>
      <c r="AX4" s="275"/>
      <c r="AY4" s="275"/>
      <c r="AZ4" s="276"/>
      <c r="BA4" s="254" t="s">
        <v>133</v>
      </c>
      <c r="BB4" s="255"/>
      <c r="BC4" s="255"/>
      <c r="BD4" s="256"/>
      <c r="BE4" s="268"/>
      <c r="BF4" s="269"/>
      <c r="BG4" s="270"/>
      <c r="BH4" s="257"/>
      <c r="BI4" s="258"/>
      <c r="BJ4" s="258"/>
      <c r="BK4" s="258"/>
      <c r="BL4" s="259"/>
      <c r="BM4" s="250"/>
      <c r="BN4" s="250"/>
      <c r="BO4" s="250"/>
      <c r="BP4" s="250"/>
    </row>
    <row r="5" spans="1:68" ht="33" customHeight="1" x14ac:dyDescent="0.2">
      <c r="A5" s="288"/>
      <c r="B5" s="250"/>
      <c r="C5" s="250"/>
      <c r="D5" s="250"/>
      <c r="E5" s="250"/>
      <c r="F5" s="250"/>
      <c r="G5" s="250"/>
      <c r="H5" s="250"/>
      <c r="I5" s="250"/>
      <c r="J5" s="257"/>
      <c r="K5" s="258"/>
      <c r="L5" s="258"/>
      <c r="M5" s="259"/>
      <c r="N5" s="257"/>
      <c r="O5" s="258"/>
      <c r="P5" s="258"/>
      <c r="Q5" s="259"/>
      <c r="R5" s="257"/>
      <c r="S5" s="258"/>
      <c r="T5" s="259"/>
      <c r="U5" s="257"/>
      <c r="V5" s="258"/>
      <c r="W5" s="258"/>
      <c r="X5" s="259"/>
      <c r="Y5" s="257"/>
      <c r="Z5" s="258"/>
      <c r="AA5" s="258"/>
      <c r="AB5" s="259"/>
      <c r="AC5" s="262"/>
      <c r="AD5" s="250"/>
      <c r="AE5" s="250"/>
      <c r="AF5" s="250"/>
      <c r="AG5" s="257"/>
      <c r="AH5" s="258"/>
      <c r="AI5" s="258"/>
      <c r="AJ5" s="259"/>
      <c r="AK5" s="257"/>
      <c r="AL5" s="258"/>
      <c r="AM5" s="258"/>
      <c r="AN5" s="259"/>
      <c r="AO5" s="277"/>
      <c r="AP5" s="277"/>
      <c r="AQ5" s="277"/>
      <c r="AR5" s="277"/>
      <c r="AS5" s="250"/>
      <c r="AT5" s="250"/>
      <c r="AU5" s="250"/>
      <c r="AV5" s="250"/>
      <c r="AW5" s="257"/>
      <c r="AX5" s="258"/>
      <c r="AY5" s="258"/>
      <c r="AZ5" s="259"/>
      <c r="BA5" s="257"/>
      <c r="BB5" s="258"/>
      <c r="BC5" s="258"/>
      <c r="BD5" s="259"/>
      <c r="BE5" s="271"/>
      <c r="BF5" s="272"/>
      <c r="BG5" s="273"/>
      <c r="BH5" s="260" t="s">
        <v>117</v>
      </c>
      <c r="BI5" s="261"/>
      <c r="BJ5" s="261"/>
      <c r="BK5" s="262"/>
      <c r="BL5" s="178" t="s">
        <v>118</v>
      </c>
      <c r="BM5" s="250"/>
      <c r="BN5" s="250"/>
      <c r="BO5" s="250"/>
      <c r="BP5" s="250"/>
    </row>
    <row r="6" spans="1:68" ht="35.25" customHeight="1" x14ac:dyDescent="0.2">
      <c r="A6" s="288"/>
      <c r="B6" s="249">
        <v>2018</v>
      </c>
      <c r="C6" s="252">
        <v>2019</v>
      </c>
      <c r="D6" s="263" t="s">
        <v>11</v>
      </c>
      <c r="E6" s="263"/>
      <c r="F6" s="249">
        <v>2018</v>
      </c>
      <c r="G6" s="252">
        <v>2019</v>
      </c>
      <c r="H6" s="263" t="s">
        <v>11</v>
      </c>
      <c r="I6" s="263"/>
      <c r="J6" s="249">
        <v>2018</v>
      </c>
      <c r="K6" s="252">
        <v>2019</v>
      </c>
      <c r="L6" s="278" t="s">
        <v>11</v>
      </c>
      <c r="M6" s="279"/>
      <c r="N6" s="249">
        <v>2018</v>
      </c>
      <c r="O6" s="252">
        <v>2019</v>
      </c>
      <c r="P6" s="263" t="s">
        <v>11</v>
      </c>
      <c r="Q6" s="263"/>
      <c r="R6" s="249">
        <v>2018</v>
      </c>
      <c r="S6" s="252">
        <v>2019</v>
      </c>
      <c r="T6" s="284" t="s">
        <v>127</v>
      </c>
      <c r="U6" s="249">
        <v>2018</v>
      </c>
      <c r="V6" s="252">
        <v>2019</v>
      </c>
      <c r="W6" s="264" t="s">
        <v>11</v>
      </c>
      <c r="X6" s="264"/>
      <c r="Y6" s="249">
        <v>2018</v>
      </c>
      <c r="Z6" s="252">
        <v>2019</v>
      </c>
      <c r="AA6" s="263" t="s">
        <v>11</v>
      </c>
      <c r="AB6" s="263"/>
      <c r="AC6" s="249">
        <v>2018</v>
      </c>
      <c r="AD6" s="252">
        <v>2019</v>
      </c>
      <c r="AE6" s="263" t="s">
        <v>11</v>
      </c>
      <c r="AF6" s="263"/>
      <c r="AG6" s="249">
        <v>2018</v>
      </c>
      <c r="AH6" s="252">
        <v>2019</v>
      </c>
      <c r="AI6" s="263" t="s">
        <v>11</v>
      </c>
      <c r="AJ6" s="263"/>
      <c r="AK6" s="249">
        <v>2018</v>
      </c>
      <c r="AL6" s="252">
        <v>2019</v>
      </c>
      <c r="AM6" s="263" t="s">
        <v>11</v>
      </c>
      <c r="AN6" s="263"/>
      <c r="AO6" s="249">
        <v>2018</v>
      </c>
      <c r="AP6" s="252">
        <v>2019</v>
      </c>
      <c r="AQ6" s="263" t="s">
        <v>11</v>
      </c>
      <c r="AR6" s="263"/>
      <c r="AS6" s="249">
        <v>2018</v>
      </c>
      <c r="AT6" s="252">
        <v>2019</v>
      </c>
      <c r="AU6" s="263" t="s">
        <v>11</v>
      </c>
      <c r="AV6" s="263"/>
      <c r="AW6" s="249">
        <v>2018</v>
      </c>
      <c r="AX6" s="252">
        <v>2019</v>
      </c>
      <c r="AY6" s="263" t="s">
        <v>11</v>
      </c>
      <c r="AZ6" s="263"/>
      <c r="BA6" s="249">
        <v>2018</v>
      </c>
      <c r="BB6" s="252">
        <v>2019</v>
      </c>
      <c r="BC6" s="263" t="s">
        <v>11</v>
      </c>
      <c r="BD6" s="263"/>
      <c r="BE6" s="249">
        <v>2018</v>
      </c>
      <c r="BF6" s="252">
        <v>2019</v>
      </c>
      <c r="BG6" s="251" t="s">
        <v>2</v>
      </c>
      <c r="BH6" s="249">
        <v>2018</v>
      </c>
      <c r="BI6" s="252">
        <v>2019</v>
      </c>
      <c r="BJ6" s="263" t="s">
        <v>11</v>
      </c>
      <c r="BK6" s="263"/>
      <c r="BL6" s="252">
        <v>2019</v>
      </c>
      <c r="BM6" s="249">
        <v>2018</v>
      </c>
      <c r="BN6" s="249">
        <v>2019</v>
      </c>
      <c r="BO6" s="263" t="s">
        <v>11</v>
      </c>
      <c r="BP6" s="263"/>
    </row>
    <row r="7" spans="1:68" s="11" customFormat="1" ht="18.75" customHeight="1" x14ac:dyDescent="0.2">
      <c r="A7" s="289"/>
      <c r="B7" s="249"/>
      <c r="C7" s="253"/>
      <c r="D7" s="192" t="s">
        <v>2</v>
      </c>
      <c r="E7" s="192" t="s">
        <v>12</v>
      </c>
      <c r="F7" s="249"/>
      <c r="G7" s="253"/>
      <c r="H7" s="192" t="s">
        <v>2</v>
      </c>
      <c r="I7" s="192" t="s">
        <v>12</v>
      </c>
      <c r="J7" s="249"/>
      <c r="K7" s="253"/>
      <c r="L7" s="9" t="s">
        <v>2</v>
      </c>
      <c r="M7" s="9" t="s">
        <v>12</v>
      </c>
      <c r="N7" s="249"/>
      <c r="O7" s="253"/>
      <c r="P7" s="9" t="s">
        <v>2</v>
      </c>
      <c r="Q7" s="9" t="s">
        <v>12</v>
      </c>
      <c r="R7" s="249"/>
      <c r="S7" s="253"/>
      <c r="T7" s="285"/>
      <c r="U7" s="249"/>
      <c r="V7" s="253"/>
      <c r="W7" s="10" t="s">
        <v>2</v>
      </c>
      <c r="X7" s="10" t="s">
        <v>12</v>
      </c>
      <c r="Y7" s="249"/>
      <c r="Z7" s="253"/>
      <c r="AA7" s="9" t="s">
        <v>2</v>
      </c>
      <c r="AB7" s="9" t="s">
        <v>12</v>
      </c>
      <c r="AC7" s="249"/>
      <c r="AD7" s="253"/>
      <c r="AE7" s="9" t="s">
        <v>2</v>
      </c>
      <c r="AF7" s="9" t="s">
        <v>12</v>
      </c>
      <c r="AG7" s="249"/>
      <c r="AH7" s="253"/>
      <c r="AI7" s="9" t="s">
        <v>2</v>
      </c>
      <c r="AJ7" s="9" t="s">
        <v>12</v>
      </c>
      <c r="AK7" s="249"/>
      <c r="AL7" s="253"/>
      <c r="AM7" s="195" t="s">
        <v>2</v>
      </c>
      <c r="AN7" s="195" t="s">
        <v>12</v>
      </c>
      <c r="AO7" s="249"/>
      <c r="AP7" s="253"/>
      <c r="AQ7" s="9" t="s">
        <v>2</v>
      </c>
      <c r="AR7" s="9" t="s">
        <v>12</v>
      </c>
      <c r="AS7" s="249"/>
      <c r="AT7" s="253"/>
      <c r="AU7" s="9" t="s">
        <v>2</v>
      </c>
      <c r="AV7" s="9" t="s">
        <v>12</v>
      </c>
      <c r="AW7" s="249"/>
      <c r="AX7" s="253"/>
      <c r="AY7" s="192" t="s">
        <v>2</v>
      </c>
      <c r="AZ7" s="192" t="s">
        <v>12</v>
      </c>
      <c r="BA7" s="249"/>
      <c r="BB7" s="253"/>
      <c r="BC7" s="192" t="s">
        <v>2</v>
      </c>
      <c r="BD7" s="192" t="s">
        <v>12</v>
      </c>
      <c r="BE7" s="249"/>
      <c r="BF7" s="253"/>
      <c r="BG7" s="251"/>
      <c r="BH7" s="249"/>
      <c r="BI7" s="253"/>
      <c r="BJ7" s="9" t="s">
        <v>2</v>
      </c>
      <c r="BK7" s="9" t="s">
        <v>12</v>
      </c>
      <c r="BL7" s="253"/>
      <c r="BM7" s="249"/>
      <c r="BN7" s="249"/>
      <c r="BO7" s="193" t="s">
        <v>2</v>
      </c>
      <c r="BP7" s="193" t="s">
        <v>12</v>
      </c>
    </row>
    <row r="8" spans="1:68" ht="12.75" customHeight="1" x14ac:dyDescent="0.2">
      <c r="A8" s="12" t="s">
        <v>13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  <c r="Z8" s="12">
        <v>25</v>
      </c>
      <c r="AA8" s="12">
        <v>26</v>
      </c>
      <c r="AB8" s="12">
        <v>27</v>
      </c>
      <c r="AC8" s="12">
        <v>28</v>
      </c>
      <c r="AD8" s="12">
        <v>29</v>
      </c>
      <c r="AE8" s="12">
        <v>30</v>
      </c>
      <c r="AF8" s="12">
        <v>31</v>
      </c>
      <c r="AG8" s="12">
        <v>32</v>
      </c>
      <c r="AH8" s="12">
        <v>33</v>
      </c>
      <c r="AI8" s="12">
        <v>34</v>
      </c>
      <c r="AJ8" s="12">
        <v>35</v>
      </c>
      <c r="AK8" s="12">
        <v>36</v>
      </c>
      <c r="AL8" s="12">
        <v>37</v>
      </c>
      <c r="AM8" s="12">
        <v>38</v>
      </c>
      <c r="AN8" s="12">
        <v>39</v>
      </c>
      <c r="AO8" s="12">
        <v>40</v>
      </c>
      <c r="AP8" s="12">
        <v>41</v>
      </c>
      <c r="AQ8" s="12">
        <v>42</v>
      </c>
      <c r="AR8" s="12">
        <v>43</v>
      </c>
      <c r="AS8" s="12">
        <v>44</v>
      </c>
      <c r="AT8" s="12">
        <v>45</v>
      </c>
      <c r="AU8" s="12">
        <v>46</v>
      </c>
      <c r="AV8" s="12">
        <v>47</v>
      </c>
      <c r="AW8" s="12">
        <v>48</v>
      </c>
      <c r="AX8" s="12">
        <v>49</v>
      </c>
      <c r="AY8" s="12">
        <v>50</v>
      </c>
      <c r="AZ8" s="12">
        <v>51</v>
      </c>
      <c r="BA8" s="12">
        <v>52</v>
      </c>
      <c r="BB8" s="12">
        <v>53</v>
      </c>
      <c r="BC8" s="12">
        <v>54</v>
      </c>
      <c r="BD8" s="12">
        <v>55</v>
      </c>
      <c r="BE8" s="12">
        <v>56</v>
      </c>
      <c r="BF8" s="12">
        <v>57</v>
      </c>
      <c r="BG8" s="12">
        <v>58</v>
      </c>
      <c r="BH8" s="12">
        <v>59</v>
      </c>
      <c r="BI8" s="12">
        <v>60</v>
      </c>
      <c r="BJ8" s="12">
        <v>61</v>
      </c>
      <c r="BK8" s="12">
        <v>62</v>
      </c>
      <c r="BL8" s="12">
        <v>63</v>
      </c>
      <c r="BM8" s="12">
        <v>64</v>
      </c>
      <c r="BN8" s="12">
        <v>65</v>
      </c>
      <c r="BO8" s="12">
        <v>66</v>
      </c>
      <c r="BP8" s="12">
        <v>67</v>
      </c>
    </row>
    <row r="9" spans="1:68" s="113" customFormat="1" ht="18.75" customHeight="1" x14ac:dyDescent="0.25">
      <c r="A9" s="112" t="s">
        <v>14</v>
      </c>
      <c r="B9" s="13">
        <f>SUM(B10:B34)</f>
        <v>524349</v>
      </c>
      <c r="C9" s="13">
        <f>SUM(C10:C34)</f>
        <v>505613</v>
      </c>
      <c r="D9" s="14">
        <f t="shared" ref="D9:D34" si="0">C9/B9*100</f>
        <v>96.426807336335145</v>
      </c>
      <c r="E9" s="13">
        <f t="shared" ref="E9:E34" si="1">C9-B9</f>
        <v>-18736</v>
      </c>
      <c r="F9" s="13">
        <f>SUM(F10:F34)</f>
        <v>169955</v>
      </c>
      <c r="G9" s="13">
        <f>SUM(G10:G34)</f>
        <v>163961</v>
      </c>
      <c r="H9" s="14">
        <f t="shared" ref="H9:H34" si="2">G9/F9*100</f>
        <v>96.473184078138331</v>
      </c>
      <c r="I9" s="13">
        <f t="shared" ref="I9:I34" si="3">G9-F9</f>
        <v>-5994</v>
      </c>
      <c r="J9" s="13">
        <f>SUM(J10:J34)</f>
        <v>176511</v>
      </c>
      <c r="K9" s="13">
        <f>SUM(K10:K34)</f>
        <v>196804</v>
      </c>
      <c r="L9" s="14">
        <f t="shared" ref="L9:L34" si="4">K9/J9*100</f>
        <v>111.49673391460023</v>
      </c>
      <c r="M9" s="13">
        <f t="shared" ref="M9:M34" si="5">K9-J9</f>
        <v>20293</v>
      </c>
      <c r="N9" s="13">
        <f>SUM(N10:N34)</f>
        <v>94510</v>
      </c>
      <c r="O9" s="13">
        <f>SUM(O10:O34)</f>
        <v>103577</v>
      </c>
      <c r="P9" s="14">
        <f t="shared" ref="P9:P34" si="6">O9/N9*100</f>
        <v>109.59369378901704</v>
      </c>
      <c r="Q9" s="13">
        <f t="shared" ref="Q9:Q34" si="7">O9-N9</f>
        <v>9067</v>
      </c>
      <c r="R9" s="14">
        <f>ROUND(N9/J9*100,1)</f>
        <v>53.5</v>
      </c>
      <c r="S9" s="14">
        <f>ROUND(O9/K9*100,1)</f>
        <v>52.6</v>
      </c>
      <c r="T9" s="14">
        <f>S9-R9</f>
        <v>-0.89999999999999858</v>
      </c>
      <c r="U9" s="13">
        <f>SUM(U10:U34)</f>
        <v>58280</v>
      </c>
      <c r="V9" s="13">
        <f>SUM(V10:V34)</f>
        <v>63112</v>
      </c>
      <c r="W9" s="15">
        <f t="shared" ref="W9:W34" si="8">V9/U9*100</f>
        <v>108.29100892244337</v>
      </c>
      <c r="X9" s="13">
        <f t="shared" ref="X9:X34" si="9">V9-U9</f>
        <v>4832</v>
      </c>
      <c r="Y9" s="13">
        <f>SUM(Y10:Y34)</f>
        <v>1018991</v>
      </c>
      <c r="Z9" s="13">
        <f>SUM(Z10:Z34)</f>
        <v>1095277</v>
      </c>
      <c r="AA9" s="15">
        <f t="shared" ref="AA9:AA34" si="10">Z9/Y9*100</f>
        <v>107.48642529718123</v>
      </c>
      <c r="AB9" s="13">
        <f t="shared" ref="AB9:AB34" si="11">Z9-Y9</f>
        <v>76286</v>
      </c>
      <c r="AC9" s="13">
        <f>SUM(AC10:AC34)</f>
        <v>488407</v>
      </c>
      <c r="AD9" s="13">
        <f>SUM(AD10:AD34)</f>
        <v>466466</v>
      </c>
      <c r="AE9" s="15">
        <f t="shared" ref="AE9:AE34" si="12">AD9/AC9*100</f>
        <v>95.507640144387778</v>
      </c>
      <c r="AF9" s="13">
        <f t="shared" ref="AF9:AF34" si="13">AD9-AC9</f>
        <v>-21941</v>
      </c>
      <c r="AG9" s="13">
        <f>SUM(AG10:AG34)</f>
        <v>309194</v>
      </c>
      <c r="AH9" s="13">
        <f>SUM(AH10:AH34)</f>
        <v>380484</v>
      </c>
      <c r="AI9" s="15">
        <f>AH9/AG9*100</f>
        <v>123.05672166989009</v>
      </c>
      <c r="AJ9" s="13">
        <f>AH9-AG9</f>
        <v>71290</v>
      </c>
      <c r="AK9" s="13">
        <f>SUM(AK10:AK34)</f>
        <v>52325</v>
      </c>
      <c r="AL9" s="13">
        <f>SUM(AL10:AL34)</f>
        <v>56448</v>
      </c>
      <c r="AM9" s="15">
        <f t="shared" ref="AM9:AM34" si="14">AL9/AK9*100</f>
        <v>107.87959866220736</v>
      </c>
      <c r="AN9" s="13">
        <f t="shared" ref="AN9:AN34" si="15">AL9-AK9</f>
        <v>4123</v>
      </c>
      <c r="AO9" s="16">
        <v>80528</v>
      </c>
      <c r="AP9" s="16">
        <v>86281</v>
      </c>
      <c r="AQ9" s="17">
        <v>107.1</v>
      </c>
      <c r="AR9" s="16">
        <v>5753</v>
      </c>
      <c r="AS9" s="13">
        <v>326364</v>
      </c>
      <c r="AT9" s="13">
        <v>358464</v>
      </c>
      <c r="AU9" s="15">
        <v>109.8</v>
      </c>
      <c r="AV9" s="13">
        <v>32100</v>
      </c>
      <c r="AW9" s="13">
        <v>366881</v>
      </c>
      <c r="AX9" s="13">
        <v>340728</v>
      </c>
      <c r="AY9" s="15">
        <v>92.871530550778047</v>
      </c>
      <c r="AZ9" s="13">
        <v>-26153</v>
      </c>
      <c r="BA9" s="13">
        <f>SUM(BA10:BA34)</f>
        <v>300199</v>
      </c>
      <c r="BB9" s="13">
        <f>SUM(BB10:BB34)</f>
        <v>282578</v>
      </c>
      <c r="BC9" s="15">
        <f t="shared" ref="BC9:BC34" si="16">BB9/BA9*100</f>
        <v>94.130226949456869</v>
      </c>
      <c r="BD9" s="13">
        <f t="shared" ref="BD9:BD34" si="17">BB9-BA9</f>
        <v>-17621</v>
      </c>
      <c r="BE9" s="13">
        <v>2587</v>
      </c>
      <c r="BF9" s="13">
        <v>3180</v>
      </c>
      <c r="BG9" s="14">
        <f>ROUND(BF9/BE9*100,1)</f>
        <v>122.9</v>
      </c>
      <c r="BH9" s="13">
        <f>SUM(BH10:BH34)</f>
        <v>93035</v>
      </c>
      <c r="BI9" s="13">
        <f>SUM(BI10:BI34)</f>
        <v>100044</v>
      </c>
      <c r="BJ9" s="14">
        <f>ROUND(BI9/BH9*100,1)</f>
        <v>107.5</v>
      </c>
      <c r="BK9" s="13">
        <f>BI9-BH9</f>
        <v>7009</v>
      </c>
      <c r="BL9" s="13">
        <f>SUM(BL10:BL34)</f>
        <v>30769</v>
      </c>
      <c r="BM9" s="13">
        <v>4898</v>
      </c>
      <c r="BN9" s="13">
        <v>5948</v>
      </c>
      <c r="BO9" s="14">
        <f>ROUND(BN9/BM9*100,1)</f>
        <v>121.4</v>
      </c>
      <c r="BP9" s="13">
        <f>BN9-BM9</f>
        <v>1050</v>
      </c>
    </row>
    <row r="10" spans="1:68" ht="20.25" customHeight="1" x14ac:dyDescent="0.25">
      <c r="A10" s="18" t="s">
        <v>15</v>
      </c>
      <c r="B10" s="19">
        <v>31480</v>
      </c>
      <c r="C10" s="111">
        <v>31107</v>
      </c>
      <c r="D10" s="14">
        <f t="shared" si="0"/>
        <v>98.815120711562898</v>
      </c>
      <c r="E10" s="13">
        <f t="shared" si="1"/>
        <v>-373</v>
      </c>
      <c r="F10" s="19">
        <v>11134</v>
      </c>
      <c r="G10" s="19">
        <v>10258</v>
      </c>
      <c r="H10" s="14">
        <f t="shared" si="2"/>
        <v>92.132207652236403</v>
      </c>
      <c r="I10" s="13">
        <f t="shared" si="3"/>
        <v>-876</v>
      </c>
      <c r="J10" s="19">
        <v>6203</v>
      </c>
      <c r="K10" s="19">
        <v>7911</v>
      </c>
      <c r="L10" s="14">
        <f t="shared" si="4"/>
        <v>127.53506367886507</v>
      </c>
      <c r="M10" s="13">
        <f t="shared" si="5"/>
        <v>1708</v>
      </c>
      <c r="N10" s="19">
        <v>2303</v>
      </c>
      <c r="O10" s="19">
        <v>2996</v>
      </c>
      <c r="P10" s="14">
        <f t="shared" si="6"/>
        <v>130.09118541033436</v>
      </c>
      <c r="Q10" s="13">
        <f t="shared" si="7"/>
        <v>693</v>
      </c>
      <c r="R10" s="14">
        <f>ROUND(N10/J10*100,1)</f>
        <v>37.1</v>
      </c>
      <c r="S10" s="14">
        <f t="shared" ref="S10:S34" si="18">ROUND(O10/K10*100,1)</f>
        <v>37.9</v>
      </c>
      <c r="T10" s="14">
        <f t="shared" ref="T10:T34" si="19">S10-R10</f>
        <v>0.79999999999999716</v>
      </c>
      <c r="U10" s="19">
        <v>3475</v>
      </c>
      <c r="V10" s="19">
        <v>3720</v>
      </c>
      <c r="W10" s="15">
        <f t="shared" si="8"/>
        <v>107.05035971223023</v>
      </c>
      <c r="X10" s="13">
        <f t="shared" si="9"/>
        <v>245</v>
      </c>
      <c r="Y10" s="19">
        <v>46534</v>
      </c>
      <c r="Z10" s="19">
        <v>48637</v>
      </c>
      <c r="AA10" s="15">
        <f t="shared" si="10"/>
        <v>104.51927622813426</v>
      </c>
      <c r="AB10" s="13">
        <f t="shared" si="11"/>
        <v>2103</v>
      </c>
      <c r="AC10" s="19">
        <v>29228</v>
      </c>
      <c r="AD10" s="19">
        <v>29007</v>
      </c>
      <c r="AE10" s="15">
        <f t="shared" si="12"/>
        <v>99.243875735595992</v>
      </c>
      <c r="AF10" s="13">
        <f t="shared" si="13"/>
        <v>-221</v>
      </c>
      <c r="AG10" s="19">
        <v>11823</v>
      </c>
      <c r="AH10" s="111">
        <v>12796</v>
      </c>
      <c r="AI10" s="15">
        <f t="shared" ref="AI10:AI34" si="20">AH10/AG10*100</f>
        <v>108.22972172883362</v>
      </c>
      <c r="AJ10" s="13">
        <f t="shared" ref="AJ10:AJ34" si="21">AH10-AG10</f>
        <v>973</v>
      </c>
      <c r="AK10" s="19">
        <v>2056</v>
      </c>
      <c r="AL10" s="19">
        <v>2284</v>
      </c>
      <c r="AM10" s="15">
        <f t="shared" si="14"/>
        <v>111.08949416342413</v>
      </c>
      <c r="AN10" s="13">
        <f t="shared" si="15"/>
        <v>228</v>
      </c>
      <c r="AO10" s="20">
        <v>2952</v>
      </c>
      <c r="AP10" s="20">
        <v>3135</v>
      </c>
      <c r="AQ10" s="17">
        <v>106.2</v>
      </c>
      <c r="AR10" s="16">
        <v>183</v>
      </c>
      <c r="AS10" s="21">
        <v>12330</v>
      </c>
      <c r="AT10" s="19">
        <v>12854</v>
      </c>
      <c r="AU10" s="15">
        <v>104.2</v>
      </c>
      <c r="AV10" s="13">
        <v>524</v>
      </c>
      <c r="AW10" s="19">
        <v>23476</v>
      </c>
      <c r="AX10" s="19">
        <v>22056</v>
      </c>
      <c r="AY10" s="15">
        <v>93.95126938149599</v>
      </c>
      <c r="AZ10" s="13">
        <v>-1420</v>
      </c>
      <c r="BA10" s="19">
        <v>21123</v>
      </c>
      <c r="BB10" s="19">
        <v>19954</v>
      </c>
      <c r="BC10" s="15">
        <f t="shared" si="16"/>
        <v>94.465748236519431</v>
      </c>
      <c r="BD10" s="13">
        <f t="shared" si="17"/>
        <v>-1169</v>
      </c>
      <c r="BE10" s="111">
        <v>2581</v>
      </c>
      <c r="BF10" s="19">
        <v>3262</v>
      </c>
      <c r="BG10" s="14">
        <f t="shared" ref="BG10:BG34" si="22">ROUND(BF10/BE10*100,1)</f>
        <v>126.4</v>
      </c>
      <c r="BH10" s="19">
        <v>5462</v>
      </c>
      <c r="BI10" s="19">
        <v>4160</v>
      </c>
      <c r="BJ10" s="14">
        <f t="shared" ref="BJ10:BJ34" si="23">ROUND(BI10/BH10*100,1)</f>
        <v>76.2</v>
      </c>
      <c r="BK10" s="13">
        <f t="shared" ref="BK10:BK34" si="24">BI10-BH10</f>
        <v>-1302</v>
      </c>
      <c r="BL10" s="121">
        <v>1010</v>
      </c>
      <c r="BM10" s="19">
        <v>4429</v>
      </c>
      <c r="BN10" s="19">
        <v>5390</v>
      </c>
      <c r="BO10" s="14">
        <f t="shared" ref="BO10:BO34" si="25">ROUND(BN10/BM10*100,1)</f>
        <v>121.7</v>
      </c>
      <c r="BP10" s="13">
        <f t="shared" ref="BP10:BP34" si="26">BN10-BM10</f>
        <v>961</v>
      </c>
    </row>
    <row r="11" spans="1:68" ht="20.25" customHeight="1" x14ac:dyDescent="0.25">
      <c r="A11" s="18" t="s">
        <v>16</v>
      </c>
      <c r="B11" s="19">
        <v>12815</v>
      </c>
      <c r="C11" s="111">
        <v>12251</v>
      </c>
      <c r="D11" s="14">
        <f t="shared" si="0"/>
        <v>95.598907530237994</v>
      </c>
      <c r="E11" s="13">
        <f t="shared" si="1"/>
        <v>-564</v>
      </c>
      <c r="F11" s="19">
        <v>4636</v>
      </c>
      <c r="G11" s="19">
        <v>4417</v>
      </c>
      <c r="H11" s="14">
        <f t="shared" si="2"/>
        <v>95.276100086281275</v>
      </c>
      <c r="I11" s="13">
        <f t="shared" si="3"/>
        <v>-219</v>
      </c>
      <c r="J11" s="19">
        <v>5730</v>
      </c>
      <c r="K11" s="19">
        <v>6036</v>
      </c>
      <c r="L11" s="14">
        <f t="shared" si="4"/>
        <v>105.34031413612566</v>
      </c>
      <c r="M11" s="13">
        <f t="shared" si="5"/>
        <v>306</v>
      </c>
      <c r="N11" s="19">
        <v>3650</v>
      </c>
      <c r="O11" s="19">
        <v>3968</v>
      </c>
      <c r="P11" s="14">
        <f t="shared" si="6"/>
        <v>108.7123287671233</v>
      </c>
      <c r="Q11" s="13">
        <f t="shared" si="7"/>
        <v>318</v>
      </c>
      <c r="R11" s="14">
        <f t="shared" ref="R11:R34" si="27">ROUND(N11/J11*100,1)</f>
        <v>63.7</v>
      </c>
      <c r="S11" s="14">
        <f t="shared" si="18"/>
        <v>65.7</v>
      </c>
      <c r="T11" s="14">
        <f t="shared" si="19"/>
        <v>2</v>
      </c>
      <c r="U11" s="19">
        <v>946</v>
      </c>
      <c r="V11" s="19">
        <v>1105</v>
      </c>
      <c r="W11" s="15">
        <f t="shared" si="8"/>
        <v>116.80761099365751</v>
      </c>
      <c r="X11" s="13">
        <f t="shared" si="9"/>
        <v>159</v>
      </c>
      <c r="Y11" s="19">
        <v>31176</v>
      </c>
      <c r="Z11" s="19">
        <v>33350</v>
      </c>
      <c r="AA11" s="15">
        <f t="shared" si="10"/>
        <v>106.97331280472157</v>
      </c>
      <c r="AB11" s="13">
        <f t="shared" si="11"/>
        <v>2174</v>
      </c>
      <c r="AC11" s="19">
        <v>12264</v>
      </c>
      <c r="AD11" s="19">
        <v>11761</v>
      </c>
      <c r="AE11" s="15">
        <f t="shared" si="12"/>
        <v>95.898564905414219</v>
      </c>
      <c r="AF11" s="13">
        <f t="shared" si="13"/>
        <v>-503</v>
      </c>
      <c r="AG11" s="19">
        <v>9002</v>
      </c>
      <c r="AH11" s="111">
        <v>9282</v>
      </c>
      <c r="AI11" s="15">
        <f t="shared" si="20"/>
        <v>103.11041990668741</v>
      </c>
      <c r="AJ11" s="13">
        <f t="shared" si="21"/>
        <v>280</v>
      </c>
      <c r="AK11" s="19">
        <v>1576</v>
      </c>
      <c r="AL11" s="19">
        <v>1746</v>
      </c>
      <c r="AM11" s="15">
        <f t="shared" si="14"/>
        <v>110.78680203045685</v>
      </c>
      <c r="AN11" s="13">
        <f t="shared" si="15"/>
        <v>170</v>
      </c>
      <c r="AO11" s="20">
        <v>3283</v>
      </c>
      <c r="AP11" s="20">
        <v>3515</v>
      </c>
      <c r="AQ11" s="17">
        <v>107.1</v>
      </c>
      <c r="AR11" s="16">
        <v>232</v>
      </c>
      <c r="AS11" s="21">
        <v>11369</v>
      </c>
      <c r="AT11" s="19">
        <v>12458</v>
      </c>
      <c r="AU11" s="15">
        <v>109.6</v>
      </c>
      <c r="AV11" s="13">
        <v>1089</v>
      </c>
      <c r="AW11" s="19">
        <v>8420</v>
      </c>
      <c r="AX11" s="19">
        <v>8363</v>
      </c>
      <c r="AY11" s="15">
        <v>99.323040380047516</v>
      </c>
      <c r="AZ11" s="13">
        <v>-57</v>
      </c>
      <c r="BA11" s="19">
        <v>6901</v>
      </c>
      <c r="BB11" s="19">
        <v>6899</v>
      </c>
      <c r="BC11" s="15">
        <f t="shared" si="16"/>
        <v>99.971018692943048</v>
      </c>
      <c r="BD11" s="13">
        <f t="shared" si="17"/>
        <v>-2</v>
      </c>
      <c r="BE11" s="111">
        <v>2257</v>
      </c>
      <c r="BF11" s="19">
        <v>2819</v>
      </c>
      <c r="BG11" s="14">
        <f t="shared" si="22"/>
        <v>124.9</v>
      </c>
      <c r="BH11" s="19">
        <v>3225</v>
      </c>
      <c r="BI11" s="19">
        <v>3699</v>
      </c>
      <c r="BJ11" s="14">
        <f t="shared" si="23"/>
        <v>114.7</v>
      </c>
      <c r="BK11" s="13">
        <f t="shared" si="24"/>
        <v>474</v>
      </c>
      <c r="BL11" s="121">
        <v>765</v>
      </c>
      <c r="BM11" s="19">
        <v>4543</v>
      </c>
      <c r="BN11" s="19">
        <v>5738</v>
      </c>
      <c r="BO11" s="14">
        <f t="shared" si="25"/>
        <v>126.3</v>
      </c>
      <c r="BP11" s="13">
        <f t="shared" si="26"/>
        <v>1195</v>
      </c>
    </row>
    <row r="12" spans="1:68" ht="20.25" customHeight="1" x14ac:dyDescent="0.25">
      <c r="A12" s="18" t="s">
        <v>17</v>
      </c>
      <c r="B12" s="19">
        <v>42280</v>
      </c>
      <c r="C12" s="111">
        <v>39861</v>
      </c>
      <c r="D12" s="14">
        <f t="shared" si="0"/>
        <v>94.278618732261123</v>
      </c>
      <c r="E12" s="13">
        <f t="shared" si="1"/>
        <v>-2419</v>
      </c>
      <c r="F12" s="19">
        <v>14872</v>
      </c>
      <c r="G12" s="19">
        <v>14152</v>
      </c>
      <c r="H12" s="14">
        <f t="shared" si="2"/>
        <v>95.158687466379774</v>
      </c>
      <c r="I12" s="13">
        <f t="shared" si="3"/>
        <v>-720</v>
      </c>
      <c r="J12" s="19">
        <v>14740</v>
      </c>
      <c r="K12" s="19">
        <v>16478</v>
      </c>
      <c r="L12" s="14">
        <f t="shared" si="4"/>
        <v>111.79104477611941</v>
      </c>
      <c r="M12" s="13">
        <f t="shared" si="5"/>
        <v>1738</v>
      </c>
      <c r="N12" s="19">
        <v>4696</v>
      </c>
      <c r="O12" s="19">
        <v>6074</v>
      </c>
      <c r="P12" s="14">
        <f t="shared" si="6"/>
        <v>129.34412265758093</v>
      </c>
      <c r="Q12" s="13">
        <f t="shared" si="7"/>
        <v>1378</v>
      </c>
      <c r="R12" s="14">
        <f t="shared" si="27"/>
        <v>31.9</v>
      </c>
      <c r="S12" s="14">
        <f t="shared" si="18"/>
        <v>36.9</v>
      </c>
      <c r="T12" s="14">
        <f t="shared" si="19"/>
        <v>5</v>
      </c>
      <c r="U12" s="19">
        <v>4519</v>
      </c>
      <c r="V12" s="19">
        <v>5441</v>
      </c>
      <c r="W12" s="15">
        <f t="shared" si="8"/>
        <v>120.40274396990485</v>
      </c>
      <c r="X12" s="13">
        <f t="shared" si="9"/>
        <v>922</v>
      </c>
      <c r="Y12" s="19">
        <v>69690</v>
      </c>
      <c r="Z12" s="19">
        <v>76241</v>
      </c>
      <c r="AA12" s="15">
        <f t="shared" si="10"/>
        <v>109.40020088965419</v>
      </c>
      <c r="AB12" s="13">
        <f t="shared" si="11"/>
        <v>6551</v>
      </c>
      <c r="AC12" s="19">
        <v>40357</v>
      </c>
      <c r="AD12" s="19">
        <v>38276</v>
      </c>
      <c r="AE12" s="15">
        <f t="shared" si="12"/>
        <v>94.843521569987857</v>
      </c>
      <c r="AF12" s="13">
        <f t="shared" si="13"/>
        <v>-2081</v>
      </c>
      <c r="AG12" s="19">
        <v>14598</v>
      </c>
      <c r="AH12" s="111">
        <v>20253</v>
      </c>
      <c r="AI12" s="15">
        <f t="shared" si="20"/>
        <v>138.73818331278258</v>
      </c>
      <c r="AJ12" s="13">
        <f t="shared" si="21"/>
        <v>5655</v>
      </c>
      <c r="AK12" s="19">
        <v>4591</v>
      </c>
      <c r="AL12" s="19">
        <v>4740</v>
      </c>
      <c r="AM12" s="15">
        <f t="shared" si="14"/>
        <v>103.24548028751906</v>
      </c>
      <c r="AN12" s="13">
        <f t="shared" si="15"/>
        <v>149</v>
      </c>
      <c r="AO12" s="20">
        <v>5683</v>
      </c>
      <c r="AP12" s="20">
        <v>6051</v>
      </c>
      <c r="AQ12" s="17">
        <v>106.5</v>
      </c>
      <c r="AR12" s="16">
        <v>368</v>
      </c>
      <c r="AS12" s="21">
        <v>25507</v>
      </c>
      <c r="AT12" s="19">
        <v>28425</v>
      </c>
      <c r="AU12" s="15">
        <v>111.4</v>
      </c>
      <c r="AV12" s="13">
        <v>2918</v>
      </c>
      <c r="AW12" s="19">
        <v>26556</v>
      </c>
      <c r="AX12" s="19">
        <v>24716</v>
      </c>
      <c r="AY12" s="15">
        <v>93.071245669528551</v>
      </c>
      <c r="AZ12" s="13">
        <v>-1840</v>
      </c>
      <c r="BA12" s="19">
        <v>21812</v>
      </c>
      <c r="BB12" s="19">
        <v>20642</v>
      </c>
      <c r="BC12" s="15">
        <f t="shared" si="16"/>
        <v>94.635980194388409</v>
      </c>
      <c r="BD12" s="13">
        <f t="shared" si="17"/>
        <v>-1170</v>
      </c>
      <c r="BE12" s="111">
        <v>2696</v>
      </c>
      <c r="BF12" s="19">
        <v>3303.1</v>
      </c>
      <c r="BG12" s="14">
        <f t="shared" si="22"/>
        <v>122.5</v>
      </c>
      <c r="BH12" s="19">
        <v>7513</v>
      </c>
      <c r="BI12" s="19">
        <v>8294</v>
      </c>
      <c r="BJ12" s="14">
        <f t="shared" si="23"/>
        <v>110.4</v>
      </c>
      <c r="BK12" s="13">
        <f t="shared" si="24"/>
        <v>781</v>
      </c>
      <c r="BL12" s="121">
        <v>2600</v>
      </c>
      <c r="BM12" s="19">
        <v>4908</v>
      </c>
      <c r="BN12" s="19">
        <v>5927</v>
      </c>
      <c r="BO12" s="14">
        <f t="shared" si="25"/>
        <v>120.8</v>
      </c>
      <c r="BP12" s="13">
        <f t="shared" si="26"/>
        <v>1019</v>
      </c>
    </row>
    <row r="13" spans="1:68" ht="20.25" customHeight="1" x14ac:dyDescent="0.25">
      <c r="A13" s="18" t="s">
        <v>18</v>
      </c>
      <c r="B13" s="19">
        <v>18962</v>
      </c>
      <c r="C13" s="111">
        <v>17822</v>
      </c>
      <c r="D13" s="14">
        <f t="shared" si="0"/>
        <v>93.987975951903806</v>
      </c>
      <c r="E13" s="13">
        <f t="shared" si="1"/>
        <v>-1140</v>
      </c>
      <c r="F13" s="19">
        <v>7202</v>
      </c>
      <c r="G13" s="19">
        <v>6999</v>
      </c>
      <c r="H13" s="14">
        <f t="shared" si="2"/>
        <v>97.181338517078586</v>
      </c>
      <c r="I13" s="13">
        <f t="shared" si="3"/>
        <v>-203</v>
      </c>
      <c r="J13" s="19">
        <v>6246</v>
      </c>
      <c r="K13" s="19">
        <v>6727</v>
      </c>
      <c r="L13" s="14">
        <f t="shared" si="4"/>
        <v>107.70092859430036</v>
      </c>
      <c r="M13" s="13">
        <f t="shared" si="5"/>
        <v>481</v>
      </c>
      <c r="N13" s="19">
        <v>2341</v>
      </c>
      <c r="O13" s="19">
        <v>2970</v>
      </c>
      <c r="P13" s="14">
        <f t="shared" si="6"/>
        <v>126.86885946176847</v>
      </c>
      <c r="Q13" s="13">
        <f t="shared" si="7"/>
        <v>629</v>
      </c>
      <c r="R13" s="14">
        <f>ROUND(N13/J13*100,1)</f>
        <v>37.5</v>
      </c>
      <c r="S13" s="14">
        <f>ROUND(O13/K13*100,1)</f>
        <v>44.2</v>
      </c>
      <c r="T13" s="14">
        <f t="shared" si="19"/>
        <v>6.7000000000000028</v>
      </c>
      <c r="U13" s="19">
        <v>3168</v>
      </c>
      <c r="V13" s="19">
        <v>3201</v>
      </c>
      <c r="W13" s="15">
        <f t="shared" si="8"/>
        <v>101.04166666666667</v>
      </c>
      <c r="X13" s="13">
        <f t="shared" si="9"/>
        <v>33</v>
      </c>
      <c r="Y13" s="19">
        <v>36710</v>
      </c>
      <c r="Z13" s="19">
        <v>53464</v>
      </c>
      <c r="AA13" s="15">
        <f t="shared" si="10"/>
        <v>145.63879052029421</v>
      </c>
      <c r="AB13" s="13">
        <f t="shared" si="11"/>
        <v>16754</v>
      </c>
      <c r="AC13" s="19">
        <v>16725</v>
      </c>
      <c r="AD13" s="19">
        <v>15540</v>
      </c>
      <c r="AE13" s="15">
        <f t="shared" si="12"/>
        <v>92.914798206278022</v>
      </c>
      <c r="AF13" s="13">
        <f t="shared" si="13"/>
        <v>-1185</v>
      </c>
      <c r="AG13" s="19">
        <v>10592</v>
      </c>
      <c r="AH13" s="111">
        <v>25930</v>
      </c>
      <c r="AI13" s="15">
        <f t="shared" si="20"/>
        <v>244.80740181268879</v>
      </c>
      <c r="AJ13" s="13">
        <f t="shared" si="21"/>
        <v>15338</v>
      </c>
      <c r="AK13" s="19">
        <v>4289</v>
      </c>
      <c r="AL13" s="19">
        <v>3742</v>
      </c>
      <c r="AM13" s="15">
        <f t="shared" si="14"/>
        <v>87.246444392632313</v>
      </c>
      <c r="AN13" s="13">
        <f t="shared" si="15"/>
        <v>-547</v>
      </c>
      <c r="AO13" s="20">
        <v>3020</v>
      </c>
      <c r="AP13" s="20">
        <v>3100</v>
      </c>
      <c r="AQ13" s="17">
        <v>102.6</v>
      </c>
      <c r="AR13" s="16">
        <v>80</v>
      </c>
      <c r="AS13" s="21">
        <v>9604</v>
      </c>
      <c r="AT13" s="19">
        <v>9648</v>
      </c>
      <c r="AU13" s="15">
        <v>100.5</v>
      </c>
      <c r="AV13" s="13">
        <v>44</v>
      </c>
      <c r="AW13" s="19">
        <v>12200</v>
      </c>
      <c r="AX13" s="19">
        <v>11135</v>
      </c>
      <c r="AY13" s="15">
        <v>91.270491803278688</v>
      </c>
      <c r="AZ13" s="13">
        <v>-1065</v>
      </c>
      <c r="BA13" s="19">
        <v>9075</v>
      </c>
      <c r="BB13" s="19">
        <v>8459</v>
      </c>
      <c r="BC13" s="15">
        <f t="shared" si="16"/>
        <v>93.212121212121218</v>
      </c>
      <c r="BD13" s="13">
        <f t="shared" si="17"/>
        <v>-616</v>
      </c>
      <c r="BE13" s="111">
        <v>2631</v>
      </c>
      <c r="BF13" s="19">
        <v>3251.1</v>
      </c>
      <c r="BG13" s="14">
        <f t="shared" si="22"/>
        <v>123.6</v>
      </c>
      <c r="BH13" s="19">
        <v>1931</v>
      </c>
      <c r="BI13" s="19">
        <v>2298</v>
      </c>
      <c r="BJ13" s="14">
        <f t="shared" si="23"/>
        <v>119</v>
      </c>
      <c r="BK13" s="13">
        <f t="shared" si="24"/>
        <v>367</v>
      </c>
      <c r="BL13" s="121">
        <v>954</v>
      </c>
      <c r="BM13" s="19">
        <v>4855</v>
      </c>
      <c r="BN13" s="19">
        <v>6110</v>
      </c>
      <c r="BO13" s="14">
        <f t="shared" si="25"/>
        <v>125.8</v>
      </c>
      <c r="BP13" s="13">
        <f t="shared" si="26"/>
        <v>1255</v>
      </c>
    </row>
    <row r="14" spans="1:68" s="8" customFormat="1" ht="20.25" customHeight="1" x14ac:dyDescent="0.25">
      <c r="A14" s="18" t="s">
        <v>19</v>
      </c>
      <c r="B14" s="19">
        <v>19966</v>
      </c>
      <c r="C14" s="111">
        <v>20361</v>
      </c>
      <c r="D14" s="14">
        <f t="shared" si="0"/>
        <v>101.97836321746969</v>
      </c>
      <c r="E14" s="13">
        <f t="shared" si="1"/>
        <v>395</v>
      </c>
      <c r="F14" s="19">
        <v>6076</v>
      </c>
      <c r="G14" s="19">
        <v>6075</v>
      </c>
      <c r="H14" s="14">
        <f t="shared" si="2"/>
        <v>99.983541803818298</v>
      </c>
      <c r="I14" s="13">
        <f t="shared" si="3"/>
        <v>-1</v>
      </c>
      <c r="J14" s="19">
        <v>7249</v>
      </c>
      <c r="K14" s="19">
        <v>8262</v>
      </c>
      <c r="L14" s="14">
        <f t="shared" si="4"/>
        <v>113.97434128845359</v>
      </c>
      <c r="M14" s="13">
        <f t="shared" si="5"/>
        <v>1013</v>
      </c>
      <c r="N14" s="19">
        <v>4809</v>
      </c>
      <c r="O14" s="19">
        <v>5171</v>
      </c>
      <c r="P14" s="14">
        <f t="shared" si="6"/>
        <v>107.52755250571843</v>
      </c>
      <c r="Q14" s="13">
        <f t="shared" si="7"/>
        <v>362</v>
      </c>
      <c r="R14" s="14">
        <f t="shared" si="27"/>
        <v>66.3</v>
      </c>
      <c r="S14" s="14">
        <f t="shared" si="18"/>
        <v>62.6</v>
      </c>
      <c r="T14" s="14">
        <f t="shared" si="19"/>
        <v>-3.6999999999999957</v>
      </c>
      <c r="U14" s="19">
        <v>1507</v>
      </c>
      <c r="V14" s="19">
        <v>1769</v>
      </c>
      <c r="W14" s="15">
        <f t="shared" si="8"/>
        <v>117.38553417385533</v>
      </c>
      <c r="X14" s="13">
        <f t="shared" si="9"/>
        <v>262</v>
      </c>
      <c r="Y14" s="19">
        <v>42341</v>
      </c>
      <c r="Z14" s="19">
        <v>40771</v>
      </c>
      <c r="AA14" s="15">
        <f t="shared" si="10"/>
        <v>96.292010108405563</v>
      </c>
      <c r="AB14" s="13">
        <f t="shared" si="11"/>
        <v>-1570</v>
      </c>
      <c r="AC14" s="19">
        <v>19720</v>
      </c>
      <c r="AD14" s="19">
        <v>20054</v>
      </c>
      <c r="AE14" s="15">
        <f t="shared" si="12"/>
        <v>101.69371196754564</v>
      </c>
      <c r="AF14" s="13">
        <f t="shared" si="13"/>
        <v>334</v>
      </c>
      <c r="AG14" s="19">
        <v>11185</v>
      </c>
      <c r="AH14" s="111">
        <v>9350</v>
      </c>
      <c r="AI14" s="15">
        <f t="shared" si="20"/>
        <v>83.594099240053637</v>
      </c>
      <c r="AJ14" s="13">
        <f t="shared" si="21"/>
        <v>-1835</v>
      </c>
      <c r="AK14" s="19">
        <v>585</v>
      </c>
      <c r="AL14" s="19">
        <v>570</v>
      </c>
      <c r="AM14" s="15">
        <f t="shared" si="14"/>
        <v>97.435897435897431</v>
      </c>
      <c r="AN14" s="13">
        <f t="shared" si="15"/>
        <v>-15</v>
      </c>
      <c r="AO14" s="20">
        <v>3225</v>
      </c>
      <c r="AP14" s="20">
        <v>3405</v>
      </c>
      <c r="AQ14" s="17">
        <v>105.6</v>
      </c>
      <c r="AR14" s="16">
        <v>180</v>
      </c>
      <c r="AS14" s="21">
        <v>12749</v>
      </c>
      <c r="AT14" s="19">
        <v>13280</v>
      </c>
      <c r="AU14" s="15">
        <v>104.2</v>
      </c>
      <c r="AV14" s="13">
        <v>531</v>
      </c>
      <c r="AW14" s="19">
        <v>14328</v>
      </c>
      <c r="AX14" s="19">
        <v>14080</v>
      </c>
      <c r="AY14" s="15">
        <v>98.269123394751531</v>
      </c>
      <c r="AZ14" s="13">
        <v>-248</v>
      </c>
      <c r="BA14" s="19">
        <v>11087</v>
      </c>
      <c r="BB14" s="19">
        <v>11234</v>
      </c>
      <c r="BC14" s="15">
        <f t="shared" si="16"/>
        <v>101.32587715342294</v>
      </c>
      <c r="BD14" s="13">
        <f t="shared" si="17"/>
        <v>147</v>
      </c>
      <c r="BE14" s="111">
        <v>2308</v>
      </c>
      <c r="BF14" s="19">
        <v>2904.3</v>
      </c>
      <c r="BG14" s="14">
        <f t="shared" si="22"/>
        <v>125.8</v>
      </c>
      <c r="BH14" s="19">
        <v>3234</v>
      </c>
      <c r="BI14" s="19">
        <v>3191</v>
      </c>
      <c r="BJ14" s="14">
        <f t="shared" si="23"/>
        <v>98.7</v>
      </c>
      <c r="BK14" s="13">
        <f t="shared" si="24"/>
        <v>-43</v>
      </c>
      <c r="BL14" s="121">
        <v>401</v>
      </c>
      <c r="BM14" s="19">
        <v>4543</v>
      </c>
      <c r="BN14" s="19">
        <v>5306</v>
      </c>
      <c r="BO14" s="14">
        <f t="shared" si="25"/>
        <v>116.8</v>
      </c>
      <c r="BP14" s="13">
        <f t="shared" si="26"/>
        <v>763</v>
      </c>
    </row>
    <row r="15" spans="1:68" s="8" customFormat="1" ht="20.25" customHeight="1" x14ac:dyDescent="0.25">
      <c r="A15" s="18" t="s">
        <v>20</v>
      </c>
      <c r="B15" s="19">
        <v>8114</v>
      </c>
      <c r="C15" s="111">
        <v>7067</v>
      </c>
      <c r="D15" s="14">
        <f t="shared" si="0"/>
        <v>87.096376632980039</v>
      </c>
      <c r="E15" s="13">
        <f t="shared" si="1"/>
        <v>-1047</v>
      </c>
      <c r="F15" s="19">
        <v>2904</v>
      </c>
      <c r="G15" s="19">
        <v>2457</v>
      </c>
      <c r="H15" s="14">
        <f t="shared" si="2"/>
        <v>84.607438016528931</v>
      </c>
      <c r="I15" s="13">
        <f t="shared" si="3"/>
        <v>-447</v>
      </c>
      <c r="J15" s="19">
        <v>5042</v>
      </c>
      <c r="K15" s="19">
        <v>5113</v>
      </c>
      <c r="L15" s="14">
        <f t="shared" si="4"/>
        <v>101.4081713605712</v>
      </c>
      <c r="M15" s="13">
        <f t="shared" si="5"/>
        <v>71</v>
      </c>
      <c r="N15" s="19">
        <v>3795</v>
      </c>
      <c r="O15" s="19">
        <v>3900</v>
      </c>
      <c r="P15" s="14">
        <f t="shared" si="6"/>
        <v>102.76679841897234</v>
      </c>
      <c r="Q15" s="13">
        <f t="shared" si="7"/>
        <v>105</v>
      </c>
      <c r="R15" s="14">
        <f t="shared" si="27"/>
        <v>75.3</v>
      </c>
      <c r="S15" s="14">
        <f t="shared" si="18"/>
        <v>76.3</v>
      </c>
      <c r="T15" s="14">
        <f t="shared" si="19"/>
        <v>1</v>
      </c>
      <c r="U15" s="19">
        <v>646</v>
      </c>
      <c r="V15" s="19">
        <v>514</v>
      </c>
      <c r="W15" s="15">
        <f t="shared" si="8"/>
        <v>79.566563467492259</v>
      </c>
      <c r="X15" s="13">
        <f t="shared" si="9"/>
        <v>-132</v>
      </c>
      <c r="Y15" s="19">
        <v>27809</v>
      </c>
      <c r="Z15" s="19">
        <v>35758</v>
      </c>
      <c r="AA15" s="15">
        <f t="shared" si="10"/>
        <v>128.58427127908232</v>
      </c>
      <c r="AB15" s="13">
        <f t="shared" si="11"/>
        <v>7949</v>
      </c>
      <c r="AC15" s="19">
        <v>7734</v>
      </c>
      <c r="AD15" s="19">
        <v>6719</v>
      </c>
      <c r="AE15" s="15">
        <f t="shared" si="12"/>
        <v>86.876131367985522</v>
      </c>
      <c r="AF15" s="13">
        <f t="shared" si="13"/>
        <v>-1015</v>
      </c>
      <c r="AG15" s="19">
        <v>11416</v>
      </c>
      <c r="AH15" s="111">
        <v>19005</v>
      </c>
      <c r="AI15" s="15">
        <f t="shared" si="20"/>
        <v>166.47687456201822</v>
      </c>
      <c r="AJ15" s="13">
        <f t="shared" si="21"/>
        <v>7589</v>
      </c>
      <c r="AK15" s="19">
        <v>443</v>
      </c>
      <c r="AL15" s="19">
        <v>425</v>
      </c>
      <c r="AM15" s="15">
        <f t="shared" si="14"/>
        <v>95.936794582392778</v>
      </c>
      <c r="AN15" s="13">
        <f t="shared" si="15"/>
        <v>-18</v>
      </c>
      <c r="AO15" s="20">
        <v>2191</v>
      </c>
      <c r="AP15" s="20">
        <v>2315</v>
      </c>
      <c r="AQ15" s="17">
        <v>105.7</v>
      </c>
      <c r="AR15" s="16">
        <v>124</v>
      </c>
      <c r="AS15" s="21">
        <v>7046</v>
      </c>
      <c r="AT15" s="19">
        <v>7886</v>
      </c>
      <c r="AU15" s="15">
        <v>111.9</v>
      </c>
      <c r="AV15" s="13">
        <v>840</v>
      </c>
      <c r="AW15" s="19">
        <v>5514</v>
      </c>
      <c r="AX15" s="19">
        <v>4608</v>
      </c>
      <c r="AY15" s="15">
        <v>83.569096844396086</v>
      </c>
      <c r="AZ15" s="13">
        <v>-906</v>
      </c>
      <c r="BA15" s="19">
        <v>4493</v>
      </c>
      <c r="BB15" s="19">
        <v>3737</v>
      </c>
      <c r="BC15" s="15">
        <f t="shared" si="16"/>
        <v>83.173825951480083</v>
      </c>
      <c r="BD15" s="13">
        <f t="shared" si="17"/>
        <v>-756</v>
      </c>
      <c r="BE15" s="111">
        <v>2207</v>
      </c>
      <c r="BF15" s="19">
        <v>2737.6</v>
      </c>
      <c r="BG15" s="14">
        <f t="shared" si="22"/>
        <v>124</v>
      </c>
      <c r="BH15" s="19">
        <v>1744</v>
      </c>
      <c r="BI15" s="19">
        <v>2194</v>
      </c>
      <c r="BJ15" s="14">
        <f t="shared" si="23"/>
        <v>125.8</v>
      </c>
      <c r="BK15" s="13">
        <f t="shared" si="24"/>
        <v>450</v>
      </c>
      <c r="BL15" s="121">
        <v>631</v>
      </c>
      <c r="BM15" s="19">
        <v>5327</v>
      </c>
      <c r="BN15" s="19">
        <v>6310</v>
      </c>
      <c r="BO15" s="14">
        <f t="shared" si="25"/>
        <v>118.5</v>
      </c>
      <c r="BP15" s="13">
        <f t="shared" si="26"/>
        <v>983</v>
      </c>
    </row>
    <row r="16" spans="1:68" s="8" customFormat="1" ht="20.25" customHeight="1" x14ac:dyDescent="0.25">
      <c r="A16" s="18" t="s">
        <v>21</v>
      </c>
      <c r="B16" s="19">
        <v>31581</v>
      </c>
      <c r="C16" s="111">
        <v>30536</v>
      </c>
      <c r="D16" s="14">
        <f t="shared" si="0"/>
        <v>96.691048415186344</v>
      </c>
      <c r="E16" s="13">
        <f t="shared" si="1"/>
        <v>-1045</v>
      </c>
      <c r="F16" s="19">
        <v>9824</v>
      </c>
      <c r="G16" s="19">
        <v>8219</v>
      </c>
      <c r="H16" s="14">
        <f t="shared" si="2"/>
        <v>83.662459283387619</v>
      </c>
      <c r="I16" s="13">
        <f t="shared" si="3"/>
        <v>-1605</v>
      </c>
      <c r="J16" s="19">
        <v>10774</v>
      </c>
      <c r="K16" s="19">
        <v>11050</v>
      </c>
      <c r="L16" s="14">
        <f t="shared" si="4"/>
        <v>102.56172266567663</v>
      </c>
      <c r="M16" s="13">
        <f t="shared" si="5"/>
        <v>276</v>
      </c>
      <c r="N16" s="19">
        <v>5470</v>
      </c>
      <c r="O16" s="19">
        <v>5265</v>
      </c>
      <c r="P16" s="14">
        <f t="shared" si="6"/>
        <v>96.252285191956119</v>
      </c>
      <c r="Q16" s="13">
        <f t="shared" si="7"/>
        <v>-205</v>
      </c>
      <c r="R16" s="14">
        <f t="shared" si="27"/>
        <v>50.8</v>
      </c>
      <c r="S16" s="14">
        <f t="shared" si="18"/>
        <v>47.6</v>
      </c>
      <c r="T16" s="14">
        <f t="shared" si="19"/>
        <v>-3.1999999999999957</v>
      </c>
      <c r="U16" s="19">
        <v>1097</v>
      </c>
      <c r="V16" s="19">
        <v>1209</v>
      </c>
      <c r="W16" s="15">
        <f t="shared" si="8"/>
        <v>110.20966271649955</v>
      </c>
      <c r="X16" s="13">
        <f t="shared" si="9"/>
        <v>112</v>
      </c>
      <c r="Y16" s="19">
        <v>63039</v>
      </c>
      <c r="Z16" s="19">
        <v>69721</v>
      </c>
      <c r="AA16" s="15">
        <f t="shared" si="10"/>
        <v>110.59978743317629</v>
      </c>
      <c r="AB16" s="13">
        <f t="shared" si="11"/>
        <v>6682</v>
      </c>
      <c r="AC16" s="19">
        <v>30560</v>
      </c>
      <c r="AD16" s="19">
        <v>29356</v>
      </c>
      <c r="AE16" s="15">
        <f t="shared" si="12"/>
        <v>96.060209424083766</v>
      </c>
      <c r="AF16" s="13">
        <f t="shared" si="13"/>
        <v>-1204</v>
      </c>
      <c r="AG16" s="19">
        <v>18161</v>
      </c>
      <c r="AH16" s="111">
        <v>24258</v>
      </c>
      <c r="AI16" s="15">
        <f t="shared" si="20"/>
        <v>133.57193987115247</v>
      </c>
      <c r="AJ16" s="13">
        <f t="shared" si="21"/>
        <v>6097</v>
      </c>
      <c r="AK16" s="19">
        <v>3312</v>
      </c>
      <c r="AL16" s="19">
        <v>3598</v>
      </c>
      <c r="AM16" s="15">
        <f t="shared" si="14"/>
        <v>108.6352657004831</v>
      </c>
      <c r="AN16" s="13">
        <f t="shared" si="15"/>
        <v>286</v>
      </c>
      <c r="AO16" s="20">
        <v>3664</v>
      </c>
      <c r="AP16" s="20">
        <v>3909</v>
      </c>
      <c r="AQ16" s="17">
        <v>106.7</v>
      </c>
      <c r="AR16" s="16">
        <v>245</v>
      </c>
      <c r="AS16" s="21">
        <v>13670</v>
      </c>
      <c r="AT16" s="19">
        <v>14526</v>
      </c>
      <c r="AU16" s="15">
        <v>106.3</v>
      </c>
      <c r="AV16" s="13">
        <v>856</v>
      </c>
      <c r="AW16" s="19">
        <v>21301</v>
      </c>
      <c r="AX16" s="19">
        <v>20002</v>
      </c>
      <c r="AY16" s="15">
        <v>93.901694756114736</v>
      </c>
      <c r="AZ16" s="13">
        <v>-1299</v>
      </c>
      <c r="BA16" s="19">
        <v>15958</v>
      </c>
      <c r="BB16" s="19">
        <v>15446</v>
      </c>
      <c r="BC16" s="15">
        <f t="shared" si="16"/>
        <v>96.791577891966412</v>
      </c>
      <c r="BD16" s="13">
        <f t="shared" si="17"/>
        <v>-512</v>
      </c>
      <c r="BE16" s="111">
        <v>2429</v>
      </c>
      <c r="BF16" s="19">
        <v>2982.4</v>
      </c>
      <c r="BG16" s="14">
        <f t="shared" si="22"/>
        <v>122.8</v>
      </c>
      <c r="BH16" s="19">
        <v>2649</v>
      </c>
      <c r="BI16" s="19">
        <v>3307</v>
      </c>
      <c r="BJ16" s="14">
        <f t="shared" si="23"/>
        <v>124.8</v>
      </c>
      <c r="BK16" s="13">
        <f t="shared" si="24"/>
        <v>658</v>
      </c>
      <c r="BL16" s="121">
        <v>1053</v>
      </c>
      <c r="BM16" s="19">
        <v>4396</v>
      </c>
      <c r="BN16" s="19">
        <v>5257</v>
      </c>
      <c r="BO16" s="14">
        <f t="shared" si="25"/>
        <v>119.6</v>
      </c>
      <c r="BP16" s="13">
        <f t="shared" si="26"/>
        <v>861</v>
      </c>
    </row>
    <row r="17" spans="1:68" s="8" customFormat="1" ht="20.25" customHeight="1" x14ac:dyDescent="0.25">
      <c r="A17" s="18" t="s">
        <v>22</v>
      </c>
      <c r="B17" s="19">
        <v>14062</v>
      </c>
      <c r="C17" s="111">
        <v>12029</v>
      </c>
      <c r="D17" s="14">
        <f t="shared" si="0"/>
        <v>85.542597070118049</v>
      </c>
      <c r="E17" s="13">
        <f t="shared" si="1"/>
        <v>-2033</v>
      </c>
      <c r="F17" s="19">
        <v>4900</v>
      </c>
      <c r="G17" s="19">
        <v>3895</v>
      </c>
      <c r="H17" s="14">
        <f t="shared" si="2"/>
        <v>79.489795918367349</v>
      </c>
      <c r="I17" s="13">
        <f t="shared" si="3"/>
        <v>-1005</v>
      </c>
      <c r="J17" s="19">
        <v>11209</v>
      </c>
      <c r="K17" s="19">
        <v>10984</v>
      </c>
      <c r="L17" s="14">
        <f t="shared" si="4"/>
        <v>97.992684449995537</v>
      </c>
      <c r="M17" s="13">
        <f t="shared" si="5"/>
        <v>-225</v>
      </c>
      <c r="N17" s="19">
        <v>8881</v>
      </c>
      <c r="O17" s="19">
        <v>9156</v>
      </c>
      <c r="P17" s="14">
        <f t="shared" si="6"/>
        <v>103.09649814210111</v>
      </c>
      <c r="Q17" s="13">
        <f t="shared" si="7"/>
        <v>275</v>
      </c>
      <c r="R17" s="14">
        <f t="shared" si="27"/>
        <v>79.2</v>
      </c>
      <c r="S17" s="14">
        <f t="shared" si="18"/>
        <v>83.4</v>
      </c>
      <c r="T17" s="14">
        <f t="shared" si="19"/>
        <v>4.2000000000000028</v>
      </c>
      <c r="U17" s="19">
        <v>2198</v>
      </c>
      <c r="V17" s="19">
        <v>2033</v>
      </c>
      <c r="W17" s="15">
        <f t="shared" si="8"/>
        <v>92.493175614194726</v>
      </c>
      <c r="X17" s="13">
        <f t="shared" si="9"/>
        <v>-165</v>
      </c>
      <c r="Y17" s="19">
        <v>42032</v>
      </c>
      <c r="Z17" s="19">
        <v>40378</v>
      </c>
      <c r="AA17" s="15">
        <f t="shared" si="10"/>
        <v>96.064902931100121</v>
      </c>
      <c r="AB17" s="13">
        <f t="shared" si="11"/>
        <v>-1654</v>
      </c>
      <c r="AC17" s="19">
        <v>12606</v>
      </c>
      <c r="AD17" s="19">
        <v>11110</v>
      </c>
      <c r="AE17" s="15">
        <f t="shared" si="12"/>
        <v>88.132635253054104</v>
      </c>
      <c r="AF17" s="13">
        <f t="shared" si="13"/>
        <v>-1496</v>
      </c>
      <c r="AG17" s="19">
        <v>18770</v>
      </c>
      <c r="AH17" s="111">
        <v>17248</v>
      </c>
      <c r="AI17" s="15">
        <f t="shared" si="20"/>
        <v>91.891315929675017</v>
      </c>
      <c r="AJ17" s="13">
        <f t="shared" si="21"/>
        <v>-1522</v>
      </c>
      <c r="AK17" s="19">
        <v>2625</v>
      </c>
      <c r="AL17" s="19">
        <v>2736</v>
      </c>
      <c r="AM17" s="15">
        <f t="shared" si="14"/>
        <v>104.22857142857143</v>
      </c>
      <c r="AN17" s="13">
        <f t="shared" si="15"/>
        <v>111</v>
      </c>
      <c r="AO17" s="20">
        <v>3777</v>
      </c>
      <c r="AP17" s="20">
        <v>3914</v>
      </c>
      <c r="AQ17" s="17">
        <v>103.6</v>
      </c>
      <c r="AR17" s="16">
        <v>137</v>
      </c>
      <c r="AS17" s="21">
        <v>13518</v>
      </c>
      <c r="AT17" s="19">
        <v>15077</v>
      </c>
      <c r="AU17" s="15">
        <v>111.5</v>
      </c>
      <c r="AV17" s="13">
        <v>1559</v>
      </c>
      <c r="AW17" s="19">
        <v>9044</v>
      </c>
      <c r="AX17" s="19">
        <v>8040</v>
      </c>
      <c r="AY17" s="15">
        <v>88.898717381689522</v>
      </c>
      <c r="AZ17" s="13">
        <v>-1004</v>
      </c>
      <c r="BA17" s="19">
        <v>7905</v>
      </c>
      <c r="BB17" s="19">
        <v>7101</v>
      </c>
      <c r="BC17" s="15">
        <f t="shared" si="16"/>
        <v>89.829222011385198</v>
      </c>
      <c r="BD17" s="13">
        <f t="shared" si="17"/>
        <v>-804</v>
      </c>
      <c r="BE17" s="111">
        <v>2376</v>
      </c>
      <c r="BF17" s="19">
        <v>2766.4</v>
      </c>
      <c r="BG17" s="14">
        <f t="shared" si="22"/>
        <v>116.4</v>
      </c>
      <c r="BH17" s="19">
        <v>2263</v>
      </c>
      <c r="BI17" s="19">
        <v>2651</v>
      </c>
      <c r="BJ17" s="14">
        <f t="shared" si="23"/>
        <v>117.1</v>
      </c>
      <c r="BK17" s="13">
        <f t="shared" si="24"/>
        <v>388</v>
      </c>
      <c r="BL17" s="121">
        <v>278</v>
      </c>
      <c r="BM17" s="19">
        <v>4485</v>
      </c>
      <c r="BN17" s="19">
        <v>5206</v>
      </c>
      <c r="BO17" s="14">
        <f t="shared" si="25"/>
        <v>116.1</v>
      </c>
      <c r="BP17" s="13">
        <f t="shared" si="26"/>
        <v>721</v>
      </c>
    </row>
    <row r="18" spans="1:68" s="8" customFormat="1" ht="20.25" customHeight="1" x14ac:dyDescent="0.25">
      <c r="A18" s="18" t="s">
        <v>23</v>
      </c>
      <c r="B18" s="19">
        <v>19888</v>
      </c>
      <c r="C18" s="111">
        <v>18527</v>
      </c>
      <c r="D18" s="14">
        <f t="shared" si="0"/>
        <v>93.156677393403058</v>
      </c>
      <c r="E18" s="13">
        <f t="shared" si="1"/>
        <v>-1361</v>
      </c>
      <c r="F18" s="19">
        <v>6370</v>
      </c>
      <c r="G18" s="19">
        <v>6228</v>
      </c>
      <c r="H18" s="14">
        <f t="shared" si="2"/>
        <v>97.770800627943487</v>
      </c>
      <c r="I18" s="13">
        <f t="shared" si="3"/>
        <v>-142</v>
      </c>
      <c r="J18" s="19">
        <v>4338</v>
      </c>
      <c r="K18" s="19">
        <v>6059</v>
      </c>
      <c r="L18" s="14">
        <f t="shared" si="4"/>
        <v>139.67266021207928</v>
      </c>
      <c r="M18" s="13">
        <f t="shared" si="5"/>
        <v>1721</v>
      </c>
      <c r="N18" s="19">
        <v>1798</v>
      </c>
      <c r="O18" s="19">
        <v>2698</v>
      </c>
      <c r="P18" s="14">
        <f t="shared" si="6"/>
        <v>150.05561735261401</v>
      </c>
      <c r="Q18" s="13">
        <f t="shared" si="7"/>
        <v>900</v>
      </c>
      <c r="R18" s="14">
        <f t="shared" si="27"/>
        <v>41.4</v>
      </c>
      <c r="S18" s="14">
        <f t="shared" si="18"/>
        <v>44.5</v>
      </c>
      <c r="T18" s="14">
        <f t="shared" si="19"/>
        <v>3.1000000000000014</v>
      </c>
      <c r="U18" s="19">
        <v>1883</v>
      </c>
      <c r="V18" s="19">
        <v>1866</v>
      </c>
      <c r="W18" s="15">
        <f t="shared" si="8"/>
        <v>99.097185342538509</v>
      </c>
      <c r="X18" s="13">
        <f t="shared" si="9"/>
        <v>-17</v>
      </c>
      <c r="Y18" s="19">
        <v>35415</v>
      </c>
      <c r="Z18" s="19">
        <v>41045</v>
      </c>
      <c r="AA18" s="15">
        <f t="shared" si="10"/>
        <v>115.89721869264436</v>
      </c>
      <c r="AB18" s="13">
        <f t="shared" si="11"/>
        <v>5630</v>
      </c>
      <c r="AC18" s="19">
        <v>16816</v>
      </c>
      <c r="AD18" s="19">
        <v>15226</v>
      </c>
      <c r="AE18" s="15">
        <f t="shared" si="12"/>
        <v>90.544719314938149</v>
      </c>
      <c r="AF18" s="13">
        <f t="shared" si="13"/>
        <v>-1590</v>
      </c>
      <c r="AG18" s="19">
        <v>11007</v>
      </c>
      <c r="AH18" s="111">
        <v>12050</v>
      </c>
      <c r="AI18" s="15">
        <f t="shared" si="20"/>
        <v>109.4757881348233</v>
      </c>
      <c r="AJ18" s="13">
        <f t="shared" si="21"/>
        <v>1043</v>
      </c>
      <c r="AK18" s="19">
        <v>1487</v>
      </c>
      <c r="AL18" s="19">
        <v>2146</v>
      </c>
      <c r="AM18" s="15">
        <f t="shared" si="14"/>
        <v>144.31741761936786</v>
      </c>
      <c r="AN18" s="13">
        <f t="shared" si="15"/>
        <v>659</v>
      </c>
      <c r="AO18" s="20">
        <v>3144</v>
      </c>
      <c r="AP18" s="20">
        <v>3422</v>
      </c>
      <c r="AQ18" s="17">
        <v>108.8</v>
      </c>
      <c r="AR18" s="16">
        <v>278</v>
      </c>
      <c r="AS18" s="21">
        <v>13521</v>
      </c>
      <c r="AT18" s="19">
        <v>16446</v>
      </c>
      <c r="AU18" s="15">
        <v>121.6</v>
      </c>
      <c r="AV18" s="13">
        <v>2925</v>
      </c>
      <c r="AW18" s="19">
        <v>14279</v>
      </c>
      <c r="AX18" s="19">
        <v>12667</v>
      </c>
      <c r="AY18" s="15">
        <v>88.7106940261923</v>
      </c>
      <c r="AZ18" s="13">
        <v>-1612</v>
      </c>
      <c r="BA18" s="19">
        <v>12212</v>
      </c>
      <c r="BB18" s="19">
        <v>10883</v>
      </c>
      <c r="BC18" s="15">
        <f t="shared" si="16"/>
        <v>89.117261709793652</v>
      </c>
      <c r="BD18" s="13">
        <f t="shared" si="17"/>
        <v>-1329</v>
      </c>
      <c r="BE18" s="111">
        <v>3071</v>
      </c>
      <c r="BF18" s="19">
        <v>3754.4</v>
      </c>
      <c r="BG18" s="14">
        <f t="shared" si="22"/>
        <v>122.3</v>
      </c>
      <c r="BH18" s="19">
        <v>5877</v>
      </c>
      <c r="BI18" s="19">
        <v>5553</v>
      </c>
      <c r="BJ18" s="14">
        <f t="shared" si="23"/>
        <v>94.5</v>
      </c>
      <c r="BK18" s="13">
        <f t="shared" si="24"/>
        <v>-324</v>
      </c>
      <c r="BL18" s="121">
        <v>910</v>
      </c>
      <c r="BM18" s="19">
        <v>5735</v>
      </c>
      <c r="BN18" s="19">
        <v>7266</v>
      </c>
      <c r="BO18" s="14">
        <f t="shared" si="25"/>
        <v>126.7</v>
      </c>
      <c r="BP18" s="13">
        <f t="shared" si="26"/>
        <v>1531</v>
      </c>
    </row>
    <row r="19" spans="1:68" s="8" customFormat="1" ht="20.25" customHeight="1" x14ac:dyDescent="0.25">
      <c r="A19" s="18" t="s">
        <v>24</v>
      </c>
      <c r="B19" s="19">
        <v>23789</v>
      </c>
      <c r="C19" s="111">
        <v>21843</v>
      </c>
      <c r="D19" s="14">
        <f t="shared" si="0"/>
        <v>91.819748623313288</v>
      </c>
      <c r="E19" s="13">
        <f t="shared" si="1"/>
        <v>-1946</v>
      </c>
      <c r="F19" s="19">
        <v>6430</v>
      </c>
      <c r="G19" s="19">
        <v>6204</v>
      </c>
      <c r="H19" s="14">
        <f t="shared" si="2"/>
        <v>96.485225505443239</v>
      </c>
      <c r="I19" s="13">
        <f t="shared" si="3"/>
        <v>-226</v>
      </c>
      <c r="J19" s="19">
        <v>4028</v>
      </c>
      <c r="K19" s="19">
        <v>5601</v>
      </c>
      <c r="L19" s="14">
        <f t="shared" si="4"/>
        <v>139.05163853028799</v>
      </c>
      <c r="M19" s="13">
        <f t="shared" si="5"/>
        <v>1573</v>
      </c>
      <c r="N19" s="19">
        <v>1318</v>
      </c>
      <c r="O19" s="19">
        <v>1931</v>
      </c>
      <c r="P19" s="14">
        <f t="shared" si="6"/>
        <v>146.50986342943855</v>
      </c>
      <c r="Q19" s="13">
        <f t="shared" si="7"/>
        <v>613</v>
      </c>
      <c r="R19" s="14">
        <f t="shared" si="27"/>
        <v>32.700000000000003</v>
      </c>
      <c r="S19" s="14">
        <f t="shared" si="18"/>
        <v>34.5</v>
      </c>
      <c r="T19" s="14">
        <f t="shared" si="19"/>
        <v>1.7999999999999972</v>
      </c>
      <c r="U19" s="19">
        <v>2798</v>
      </c>
      <c r="V19" s="19">
        <v>3057</v>
      </c>
      <c r="W19" s="15">
        <f t="shared" si="8"/>
        <v>109.2566118656183</v>
      </c>
      <c r="X19" s="13">
        <f t="shared" si="9"/>
        <v>259</v>
      </c>
      <c r="Y19" s="19">
        <v>33851</v>
      </c>
      <c r="Z19" s="19">
        <v>34948</v>
      </c>
      <c r="AA19" s="15">
        <f t="shared" si="10"/>
        <v>103.24067235827596</v>
      </c>
      <c r="AB19" s="13">
        <f t="shared" si="11"/>
        <v>1097</v>
      </c>
      <c r="AC19" s="19">
        <v>21440</v>
      </c>
      <c r="AD19" s="19">
        <v>19849</v>
      </c>
      <c r="AE19" s="15">
        <f t="shared" si="12"/>
        <v>92.579291044776127</v>
      </c>
      <c r="AF19" s="13">
        <f t="shared" si="13"/>
        <v>-1591</v>
      </c>
      <c r="AG19" s="19">
        <v>7195</v>
      </c>
      <c r="AH19" s="111">
        <v>9269</v>
      </c>
      <c r="AI19" s="15">
        <f t="shared" si="20"/>
        <v>128.82557331480194</v>
      </c>
      <c r="AJ19" s="13">
        <f t="shared" si="21"/>
        <v>2074</v>
      </c>
      <c r="AK19" s="19">
        <v>3151</v>
      </c>
      <c r="AL19" s="19">
        <v>3334</v>
      </c>
      <c r="AM19" s="15">
        <f t="shared" si="14"/>
        <v>105.80768010155506</v>
      </c>
      <c r="AN19" s="13">
        <f t="shared" si="15"/>
        <v>183</v>
      </c>
      <c r="AO19" s="20">
        <v>2188</v>
      </c>
      <c r="AP19" s="20">
        <v>2572</v>
      </c>
      <c r="AQ19" s="17">
        <v>117.6</v>
      </c>
      <c r="AR19" s="16">
        <v>384</v>
      </c>
      <c r="AS19" s="21">
        <v>10886</v>
      </c>
      <c r="AT19" s="19">
        <v>12968</v>
      </c>
      <c r="AU19" s="15">
        <v>119.1</v>
      </c>
      <c r="AV19" s="13">
        <v>2082</v>
      </c>
      <c r="AW19" s="19">
        <v>17994</v>
      </c>
      <c r="AX19" s="19">
        <v>15135</v>
      </c>
      <c r="AY19" s="15">
        <v>84.111370456818932</v>
      </c>
      <c r="AZ19" s="13">
        <v>-2859</v>
      </c>
      <c r="BA19" s="19">
        <v>13509</v>
      </c>
      <c r="BB19" s="19">
        <v>11399</v>
      </c>
      <c r="BC19" s="15">
        <f t="shared" si="16"/>
        <v>84.380783181582657</v>
      </c>
      <c r="BD19" s="13">
        <f t="shared" si="17"/>
        <v>-2110</v>
      </c>
      <c r="BE19" s="111">
        <v>2540</v>
      </c>
      <c r="BF19" s="19">
        <v>3116.5</v>
      </c>
      <c r="BG19" s="14">
        <f t="shared" si="22"/>
        <v>122.7</v>
      </c>
      <c r="BH19" s="19">
        <v>4506</v>
      </c>
      <c r="BI19" s="19">
        <v>4412</v>
      </c>
      <c r="BJ19" s="14">
        <f t="shared" si="23"/>
        <v>97.9</v>
      </c>
      <c r="BK19" s="13">
        <f t="shared" si="24"/>
        <v>-94</v>
      </c>
      <c r="BL19" s="121">
        <v>466</v>
      </c>
      <c r="BM19" s="19">
        <v>4668</v>
      </c>
      <c r="BN19" s="19">
        <v>5266</v>
      </c>
      <c r="BO19" s="14">
        <f t="shared" si="25"/>
        <v>112.8</v>
      </c>
      <c r="BP19" s="13">
        <f t="shared" si="26"/>
        <v>598</v>
      </c>
    </row>
    <row r="20" spans="1:68" s="23" customFormat="1" ht="20.25" customHeight="1" x14ac:dyDescent="0.25">
      <c r="A20" s="22" t="s">
        <v>25</v>
      </c>
      <c r="B20" s="19">
        <v>11678</v>
      </c>
      <c r="C20" s="111">
        <v>11458</v>
      </c>
      <c r="D20" s="14">
        <f t="shared" si="0"/>
        <v>98.11611577324885</v>
      </c>
      <c r="E20" s="13">
        <f t="shared" si="1"/>
        <v>-220</v>
      </c>
      <c r="F20" s="19">
        <v>3366</v>
      </c>
      <c r="G20" s="19">
        <v>3263</v>
      </c>
      <c r="H20" s="14">
        <f t="shared" si="2"/>
        <v>96.939988116458707</v>
      </c>
      <c r="I20" s="13">
        <f t="shared" si="3"/>
        <v>-103</v>
      </c>
      <c r="J20" s="19">
        <v>4127</v>
      </c>
      <c r="K20" s="19">
        <v>4728</v>
      </c>
      <c r="L20" s="14">
        <f t="shared" si="4"/>
        <v>114.5626362975527</v>
      </c>
      <c r="M20" s="13">
        <f t="shared" si="5"/>
        <v>601</v>
      </c>
      <c r="N20" s="19">
        <v>1766</v>
      </c>
      <c r="O20" s="19">
        <v>2268</v>
      </c>
      <c r="P20" s="14">
        <f t="shared" si="6"/>
        <v>128.42582106455268</v>
      </c>
      <c r="Q20" s="13">
        <f t="shared" si="7"/>
        <v>502</v>
      </c>
      <c r="R20" s="14">
        <f t="shared" si="27"/>
        <v>42.8</v>
      </c>
      <c r="S20" s="14">
        <f t="shared" si="18"/>
        <v>48</v>
      </c>
      <c r="T20" s="14">
        <f t="shared" si="19"/>
        <v>5.2000000000000028</v>
      </c>
      <c r="U20" s="19">
        <v>2534</v>
      </c>
      <c r="V20" s="19">
        <v>2572</v>
      </c>
      <c r="W20" s="15">
        <f t="shared" si="8"/>
        <v>101.49960536700868</v>
      </c>
      <c r="X20" s="13">
        <f t="shared" si="9"/>
        <v>38</v>
      </c>
      <c r="Y20" s="19">
        <v>28757</v>
      </c>
      <c r="Z20" s="19">
        <v>28747</v>
      </c>
      <c r="AA20" s="15">
        <f t="shared" si="10"/>
        <v>99.965225858051951</v>
      </c>
      <c r="AB20" s="13">
        <f t="shared" si="11"/>
        <v>-10</v>
      </c>
      <c r="AC20" s="19">
        <v>11235</v>
      </c>
      <c r="AD20" s="19">
        <v>10716</v>
      </c>
      <c r="AE20" s="15">
        <f t="shared" si="12"/>
        <v>95.380507343124165</v>
      </c>
      <c r="AF20" s="13">
        <f t="shared" si="13"/>
        <v>-519</v>
      </c>
      <c r="AG20" s="19">
        <v>10741</v>
      </c>
      <c r="AH20" s="111">
        <v>11239</v>
      </c>
      <c r="AI20" s="15">
        <f t="shared" si="20"/>
        <v>104.63643981007355</v>
      </c>
      <c r="AJ20" s="13">
        <f t="shared" si="21"/>
        <v>498</v>
      </c>
      <c r="AK20" s="19">
        <v>1806</v>
      </c>
      <c r="AL20" s="19">
        <v>2215</v>
      </c>
      <c r="AM20" s="15">
        <f t="shared" si="14"/>
        <v>122.64673311184939</v>
      </c>
      <c r="AN20" s="13">
        <f t="shared" si="15"/>
        <v>409</v>
      </c>
      <c r="AO20" s="20">
        <v>1394</v>
      </c>
      <c r="AP20" s="20">
        <v>1610</v>
      </c>
      <c r="AQ20" s="17">
        <v>115.5</v>
      </c>
      <c r="AR20" s="16">
        <v>216</v>
      </c>
      <c r="AS20" s="21">
        <v>6053</v>
      </c>
      <c r="AT20" s="19">
        <v>6721</v>
      </c>
      <c r="AU20" s="15">
        <v>111</v>
      </c>
      <c r="AV20" s="13">
        <v>668</v>
      </c>
      <c r="AW20" s="19">
        <v>7868</v>
      </c>
      <c r="AX20" s="19">
        <v>7483</v>
      </c>
      <c r="AY20" s="15">
        <v>95.106761565836294</v>
      </c>
      <c r="AZ20" s="13">
        <v>-385</v>
      </c>
      <c r="BA20" s="19">
        <v>5749</v>
      </c>
      <c r="BB20" s="19">
        <v>5781</v>
      </c>
      <c r="BC20" s="15">
        <f t="shared" si="16"/>
        <v>100.55661854235521</v>
      </c>
      <c r="BD20" s="13">
        <f t="shared" si="17"/>
        <v>32</v>
      </c>
      <c r="BE20" s="111">
        <v>2549</v>
      </c>
      <c r="BF20" s="19">
        <v>3055.4</v>
      </c>
      <c r="BG20" s="14">
        <f t="shared" si="22"/>
        <v>119.9</v>
      </c>
      <c r="BH20" s="19">
        <v>1331</v>
      </c>
      <c r="BI20" s="19">
        <v>1741</v>
      </c>
      <c r="BJ20" s="14">
        <f t="shared" si="23"/>
        <v>130.80000000000001</v>
      </c>
      <c r="BK20" s="13">
        <f t="shared" si="24"/>
        <v>410</v>
      </c>
      <c r="BL20" s="121">
        <v>527</v>
      </c>
      <c r="BM20" s="19">
        <v>4183</v>
      </c>
      <c r="BN20" s="19">
        <v>4998</v>
      </c>
      <c r="BO20" s="14">
        <f t="shared" si="25"/>
        <v>119.5</v>
      </c>
      <c r="BP20" s="13">
        <f t="shared" si="26"/>
        <v>815</v>
      </c>
    </row>
    <row r="21" spans="1:68" s="8" customFormat="1" ht="20.25" customHeight="1" x14ac:dyDescent="0.25">
      <c r="A21" s="18" t="s">
        <v>26</v>
      </c>
      <c r="B21" s="19">
        <v>22330</v>
      </c>
      <c r="C21" s="111">
        <v>20479</v>
      </c>
      <c r="D21" s="14">
        <f t="shared" si="0"/>
        <v>91.710703090013439</v>
      </c>
      <c r="E21" s="13">
        <f t="shared" si="1"/>
        <v>-1851</v>
      </c>
      <c r="F21" s="19">
        <v>7864</v>
      </c>
      <c r="G21" s="19">
        <v>7069</v>
      </c>
      <c r="H21" s="14">
        <f t="shared" si="2"/>
        <v>89.890640895218723</v>
      </c>
      <c r="I21" s="13">
        <f t="shared" si="3"/>
        <v>-795</v>
      </c>
      <c r="J21" s="19">
        <v>12279</v>
      </c>
      <c r="K21" s="19">
        <v>11558</v>
      </c>
      <c r="L21" s="14">
        <f t="shared" si="4"/>
        <v>94.128186334392055</v>
      </c>
      <c r="M21" s="13">
        <f t="shared" si="5"/>
        <v>-721</v>
      </c>
      <c r="N21" s="19">
        <v>9193</v>
      </c>
      <c r="O21" s="19">
        <v>8152</v>
      </c>
      <c r="P21" s="14">
        <f t="shared" si="6"/>
        <v>88.67616664853692</v>
      </c>
      <c r="Q21" s="13">
        <f t="shared" si="7"/>
        <v>-1041</v>
      </c>
      <c r="R21" s="14">
        <f t="shared" si="27"/>
        <v>74.900000000000006</v>
      </c>
      <c r="S21" s="14">
        <f t="shared" si="18"/>
        <v>70.5</v>
      </c>
      <c r="T21" s="14">
        <f t="shared" si="19"/>
        <v>-4.4000000000000057</v>
      </c>
      <c r="U21" s="19">
        <v>2510</v>
      </c>
      <c r="V21" s="19">
        <v>2753</v>
      </c>
      <c r="W21" s="15">
        <f t="shared" si="8"/>
        <v>109.68127490039841</v>
      </c>
      <c r="X21" s="13">
        <f t="shared" si="9"/>
        <v>243</v>
      </c>
      <c r="Y21" s="19">
        <v>52458</v>
      </c>
      <c r="Z21" s="19">
        <v>60352</v>
      </c>
      <c r="AA21" s="15">
        <f t="shared" si="10"/>
        <v>115.04822905943803</v>
      </c>
      <c r="AB21" s="13">
        <f t="shared" si="11"/>
        <v>7894</v>
      </c>
      <c r="AC21" s="19">
        <v>19538</v>
      </c>
      <c r="AD21" s="19">
        <v>18012</v>
      </c>
      <c r="AE21" s="15">
        <f t="shared" si="12"/>
        <v>92.189579281400341</v>
      </c>
      <c r="AF21" s="13">
        <f t="shared" si="13"/>
        <v>-1526</v>
      </c>
      <c r="AG21" s="19">
        <v>20158</v>
      </c>
      <c r="AH21" s="111">
        <v>21667</v>
      </c>
      <c r="AI21" s="15">
        <f t="shared" si="20"/>
        <v>107.48586169262823</v>
      </c>
      <c r="AJ21" s="13">
        <f t="shared" si="21"/>
        <v>1509</v>
      </c>
      <c r="AK21" s="19">
        <v>1032</v>
      </c>
      <c r="AL21" s="19">
        <v>1114</v>
      </c>
      <c r="AM21" s="15">
        <f t="shared" si="14"/>
        <v>107.94573643410853</v>
      </c>
      <c r="AN21" s="13">
        <f t="shared" si="15"/>
        <v>82</v>
      </c>
      <c r="AO21" s="20">
        <v>4906</v>
      </c>
      <c r="AP21" s="20">
        <v>5635</v>
      </c>
      <c r="AQ21" s="17">
        <v>114.9</v>
      </c>
      <c r="AR21" s="16">
        <v>729</v>
      </c>
      <c r="AS21" s="21">
        <v>22111</v>
      </c>
      <c r="AT21" s="19">
        <v>23887</v>
      </c>
      <c r="AU21" s="15">
        <v>108</v>
      </c>
      <c r="AV21" s="13">
        <v>1776</v>
      </c>
      <c r="AW21" s="19">
        <v>14940</v>
      </c>
      <c r="AX21" s="19">
        <v>13174</v>
      </c>
      <c r="AY21" s="15">
        <v>88.179384203480595</v>
      </c>
      <c r="AZ21" s="13">
        <v>-1766</v>
      </c>
      <c r="BA21" s="19">
        <v>12756</v>
      </c>
      <c r="BB21" s="19">
        <v>11376</v>
      </c>
      <c r="BC21" s="15">
        <f t="shared" si="16"/>
        <v>89.181561618062091</v>
      </c>
      <c r="BD21" s="13">
        <f t="shared" si="17"/>
        <v>-1380</v>
      </c>
      <c r="BE21" s="111">
        <v>2606</v>
      </c>
      <c r="BF21" s="19">
        <v>3322.7</v>
      </c>
      <c r="BG21" s="14">
        <f t="shared" si="22"/>
        <v>127.5</v>
      </c>
      <c r="BH21" s="19">
        <v>6905</v>
      </c>
      <c r="BI21" s="19">
        <v>7884</v>
      </c>
      <c r="BJ21" s="14">
        <f t="shared" si="23"/>
        <v>114.2</v>
      </c>
      <c r="BK21" s="13">
        <f t="shared" si="24"/>
        <v>979</v>
      </c>
      <c r="BL21" s="121">
        <v>661</v>
      </c>
      <c r="BM21" s="19">
        <v>5271</v>
      </c>
      <c r="BN21" s="19">
        <v>6612</v>
      </c>
      <c r="BO21" s="14">
        <f t="shared" si="25"/>
        <v>125.4</v>
      </c>
      <c r="BP21" s="13">
        <f t="shared" si="26"/>
        <v>1341</v>
      </c>
    </row>
    <row r="22" spans="1:68" s="8" customFormat="1" ht="20.25" customHeight="1" x14ac:dyDescent="0.25">
      <c r="A22" s="18" t="s">
        <v>27</v>
      </c>
      <c r="B22" s="19">
        <v>24363</v>
      </c>
      <c r="C22" s="111">
        <v>22446</v>
      </c>
      <c r="D22" s="14">
        <f t="shared" si="0"/>
        <v>92.131510897672698</v>
      </c>
      <c r="E22" s="13">
        <f t="shared" si="1"/>
        <v>-1917</v>
      </c>
      <c r="F22" s="19">
        <v>6547</v>
      </c>
      <c r="G22" s="19">
        <v>6089</v>
      </c>
      <c r="H22" s="14">
        <f t="shared" si="2"/>
        <v>93.004429509699094</v>
      </c>
      <c r="I22" s="13">
        <f t="shared" si="3"/>
        <v>-458</v>
      </c>
      <c r="J22" s="19">
        <v>5691</v>
      </c>
      <c r="K22" s="19">
        <v>6458</v>
      </c>
      <c r="L22" s="14">
        <f t="shared" si="4"/>
        <v>113.47742048849061</v>
      </c>
      <c r="M22" s="13">
        <f t="shared" si="5"/>
        <v>767</v>
      </c>
      <c r="N22" s="19">
        <v>2598</v>
      </c>
      <c r="O22" s="19">
        <v>2791</v>
      </c>
      <c r="P22" s="14">
        <f t="shared" si="6"/>
        <v>107.42879137798307</v>
      </c>
      <c r="Q22" s="13">
        <f t="shared" si="7"/>
        <v>193</v>
      </c>
      <c r="R22" s="14">
        <f t="shared" si="27"/>
        <v>45.7</v>
      </c>
      <c r="S22" s="14">
        <f t="shared" si="18"/>
        <v>43.2</v>
      </c>
      <c r="T22" s="14">
        <f t="shared" si="19"/>
        <v>-2.5</v>
      </c>
      <c r="U22" s="19">
        <v>2899</v>
      </c>
      <c r="V22" s="19">
        <v>3042</v>
      </c>
      <c r="W22" s="15">
        <f t="shared" si="8"/>
        <v>104.93273542600896</v>
      </c>
      <c r="X22" s="13">
        <f t="shared" si="9"/>
        <v>143</v>
      </c>
      <c r="Y22" s="19">
        <v>37272</v>
      </c>
      <c r="Z22" s="19">
        <v>39072</v>
      </c>
      <c r="AA22" s="15">
        <f t="shared" si="10"/>
        <v>104.8293625241468</v>
      </c>
      <c r="AB22" s="13">
        <f t="shared" si="11"/>
        <v>1800</v>
      </c>
      <c r="AC22" s="19">
        <v>21722</v>
      </c>
      <c r="AD22" s="19">
        <v>20271</v>
      </c>
      <c r="AE22" s="15">
        <f t="shared" si="12"/>
        <v>93.3201362673787</v>
      </c>
      <c r="AF22" s="13">
        <f t="shared" si="13"/>
        <v>-1451</v>
      </c>
      <c r="AG22" s="19">
        <v>6332</v>
      </c>
      <c r="AH22" s="111">
        <v>8135</v>
      </c>
      <c r="AI22" s="15">
        <f t="shared" si="20"/>
        <v>128.47441566645611</v>
      </c>
      <c r="AJ22" s="13">
        <f t="shared" si="21"/>
        <v>1803</v>
      </c>
      <c r="AK22" s="19">
        <v>1909</v>
      </c>
      <c r="AL22" s="19">
        <v>2098</v>
      </c>
      <c r="AM22" s="15">
        <f t="shared" si="14"/>
        <v>109.90047145102149</v>
      </c>
      <c r="AN22" s="13">
        <f t="shared" si="15"/>
        <v>189</v>
      </c>
      <c r="AO22" s="20">
        <v>2285</v>
      </c>
      <c r="AP22" s="20">
        <v>2634</v>
      </c>
      <c r="AQ22" s="17">
        <v>115.3</v>
      </c>
      <c r="AR22" s="16">
        <v>349</v>
      </c>
      <c r="AS22" s="21">
        <v>10192</v>
      </c>
      <c r="AT22" s="19">
        <v>10676</v>
      </c>
      <c r="AU22" s="15">
        <v>104.7</v>
      </c>
      <c r="AV22" s="13">
        <v>484</v>
      </c>
      <c r="AW22" s="19">
        <v>18210</v>
      </c>
      <c r="AX22" s="19">
        <v>15616</v>
      </c>
      <c r="AY22" s="15">
        <v>85.755079626578805</v>
      </c>
      <c r="AZ22" s="13">
        <v>-2594</v>
      </c>
      <c r="BA22" s="19">
        <v>12907</v>
      </c>
      <c r="BB22" s="19">
        <v>11454</v>
      </c>
      <c r="BC22" s="15">
        <f t="shared" si="16"/>
        <v>88.742542806229181</v>
      </c>
      <c r="BD22" s="13">
        <f t="shared" si="17"/>
        <v>-1453</v>
      </c>
      <c r="BE22" s="111">
        <v>2318</v>
      </c>
      <c r="BF22" s="19">
        <v>2796.1</v>
      </c>
      <c r="BG22" s="14">
        <f t="shared" si="22"/>
        <v>120.6</v>
      </c>
      <c r="BH22" s="19">
        <v>3086</v>
      </c>
      <c r="BI22" s="19">
        <v>3181</v>
      </c>
      <c r="BJ22" s="14">
        <f t="shared" si="23"/>
        <v>103.1</v>
      </c>
      <c r="BK22" s="13">
        <f t="shared" si="24"/>
        <v>95</v>
      </c>
      <c r="BL22" s="121">
        <v>1277</v>
      </c>
      <c r="BM22" s="19">
        <v>4337</v>
      </c>
      <c r="BN22" s="19">
        <v>5057</v>
      </c>
      <c r="BO22" s="14">
        <f t="shared" si="25"/>
        <v>116.6</v>
      </c>
      <c r="BP22" s="13">
        <f t="shared" si="26"/>
        <v>720</v>
      </c>
    </row>
    <row r="23" spans="1:68" s="8" customFormat="1" ht="20.25" customHeight="1" x14ac:dyDescent="0.25">
      <c r="A23" s="18" t="s">
        <v>28</v>
      </c>
      <c r="B23" s="19">
        <v>19324</v>
      </c>
      <c r="C23" s="111">
        <v>19893</v>
      </c>
      <c r="D23" s="14">
        <f t="shared" si="0"/>
        <v>102.94452494307598</v>
      </c>
      <c r="E23" s="13">
        <f t="shared" si="1"/>
        <v>569</v>
      </c>
      <c r="F23" s="19">
        <v>5929</v>
      </c>
      <c r="G23" s="19">
        <v>6246</v>
      </c>
      <c r="H23" s="14">
        <f t="shared" si="2"/>
        <v>105.34660145049754</v>
      </c>
      <c r="I23" s="13">
        <f t="shared" si="3"/>
        <v>317</v>
      </c>
      <c r="J23" s="19">
        <v>5382</v>
      </c>
      <c r="K23" s="19">
        <v>6378</v>
      </c>
      <c r="L23" s="14">
        <f t="shared" si="4"/>
        <v>118.5061315496098</v>
      </c>
      <c r="M23" s="13">
        <f t="shared" si="5"/>
        <v>996</v>
      </c>
      <c r="N23" s="19">
        <v>1743</v>
      </c>
      <c r="O23" s="19">
        <v>2381</v>
      </c>
      <c r="P23" s="14">
        <f t="shared" si="6"/>
        <v>136.60355708548479</v>
      </c>
      <c r="Q23" s="13">
        <f t="shared" si="7"/>
        <v>638</v>
      </c>
      <c r="R23" s="14">
        <f t="shared" si="27"/>
        <v>32.4</v>
      </c>
      <c r="S23" s="14">
        <f t="shared" si="18"/>
        <v>37.299999999999997</v>
      </c>
      <c r="T23" s="14">
        <f t="shared" si="19"/>
        <v>4.8999999999999986</v>
      </c>
      <c r="U23" s="19">
        <v>3719</v>
      </c>
      <c r="V23" s="19">
        <v>3790</v>
      </c>
      <c r="W23" s="15">
        <f t="shared" si="8"/>
        <v>101.90911535358968</v>
      </c>
      <c r="X23" s="13">
        <f t="shared" si="9"/>
        <v>71</v>
      </c>
      <c r="Y23" s="19">
        <v>43623</v>
      </c>
      <c r="Z23" s="19">
        <v>52235</v>
      </c>
      <c r="AA23" s="15">
        <f t="shared" si="10"/>
        <v>119.74187928386402</v>
      </c>
      <c r="AB23" s="13">
        <f t="shared" si="11"/>
        <v>8612</v>
      </c>
      <c r="AC23" s="19">
        <v>18138</v>
      </c>
      <c r="AD23" s="19">
        <v>18667</v>
      </c>
      <c r="AE23" s="15">
        <f t="shared" si="12"/>
        <v>102.91652883449112</v>
      </c>
      <c r="AF23" s="13">
        <f t="shared" si="13"/>
        <v>529</v>
      </c>
      <c r="AG23" s="19">
        <v>16716</v>
      </c>
      <c r="AH23" s="111">
        <v>24751</v>
      </c>
      <c r="AI23" s="15">
        <f t="shared" si="20"/>
        <v>148.06771955013161</v>
      </c>
      <c r="AJ23" s="13">
        <f t="shared" si="21"/>
        <v>8035</v>
      </c>
      <c r="AK23" s="19">
        <v>3650</v>
      </c>
      <c r="AL23" s="19">
        <v>3928</v>
      </c>
      <c r="AM23" s="15">
        <f t="shared" si="14"/>
        <v>107.61643835616439</v>
      </c>
      <c r="AN23" s="13">
        <f t="shared" si="15"/>
        <v>278</v>
      </c>
      <c r="AO23" s="20">
        <v>3191</v>
      </c>
      <c r="AP23" s="20">
        <v>3468</v>
      </c>
      <c r="AQ23" s="17">
        <v>108.7</v>
      </c>
      <c r="AR23" s="16">
        <v>277</v>
      </c>
      <c r="AS23" s="21">
        <v>12752</v>
      </c>
      <c r="AT23" s="19">
        <v>14781</v>
      </c>
      <c r="AU23" s="15">
        <v>115.9</v>
      </c>
      <c r="AV23" s="13">
        <v>2029</v>
      </c>
      <c r="AW23" s="19">
        <v>13412</v>
      </c>
      <c r="AX23" s="19">
        <v>13460</v>
      </c>
      <c r="AY23" s="15">
        <v>100.35788845809724</v>
      </c>
      <c r="AZ23" s="13">
        <v>48</v>
      </c>
      <c r="BA23" s="19">
        <v>10952</v>
      </c>
      <c r="BB23" s="19">
        <v>11251</v>
      </c>
      <c r="BC23" s="15">
        <f t="shared" si="16"/>
        <v>102.73009495982468</v>
      </c>
      <c r="BD23" s="13">
        <f t="shared" si="17"/>
        <v>299</v>
      </c>
      <c r="BE23" s="111">
        <v>2469</v>
      </c>
      <c r="BF23" s="19">
        <v>3226.8</v>
      </c>
      <c r="BG23" s="14">
        <f t="shared" si="22"/>
        <v>130.69999999999999</v>
      </c>
      <c r="BH23" s="19">
        <v>5126</v>
      </c>
      <c r="BI23" s="19">
        <v>5922</v>
      </c>
      <c r="BJ23" s="14">
        <f t="shared" si="23"/>
        <v>115.5</v>
      </c>
      <c r="BK23" s="13">
        <f t="shared" si="24"/>
        <v>796</v>
      </c>
      <c r="BL23" s="121">
        <v>727</v>
      </c>
      <c r="BM23" s="19">
        <v>4962</v>
      </c>
      <c r="BN23" s="19">
        <v>5779</v>
      </c>
      <c r="BO23" s="14">
        <f t="shared" si="25"/>
        <v>116.5</v>
      </c>
      <c r="BP23" s="13">
        <f t="shared" si="26"/>
        <v>817</v>
      </c>
    </row>
    <row r="24" spans="1:68" s="8" customFormat="1" ht="20.25" customHeight="1" x14ac:dyDescent="0.25">
      <c r="A24" s="18" t="s">
        <v>29</v>
      </c>
      <c r="B24" s="19">
        <v>34073</v>
      </c>
      <c r="C24" s="111">
        <v>30073</v>
      </c>
      <c r="D24" s="14">
        <f t="shared" si="0"/>
        <v>88.260499515745607</v>
      </c>
      <c r="E24" s="13">
        <f t="shared" si="1"/>
        <v>-4000</v>
      </c>
      <c r="F24" s="19">
        <v>10114</v>
      </c>
      <c r="G24" s="19">
        <v>9815</v>
      </c>
      <c r="H24" s="14">
        <f t="shared" si="2"/>
        <v>97.043701799485859</v>
      </c>
      <c r="I24" s="13">
        <f t="shared" si="3"/>
        <v>-299</v>
      </c>
      <c r="J24" s="19">
        <v>10275</v>
      </c>
      <c r="K24" s="19">
        <v>11026</v>
      </c>
      <c r="L24" s="14">
        <f t="shared" si="4"/>
        <v>107.30900243309003</v>
      </c>
      <c r="M24" s="13">
        <f t="shared" si="5"/>
        <v>751</v>
      </c>
      <c r="N24" s="19">
        <v>5920</v>
      </c>
      <c r="O24" s="19">
        <v>5773</v>
      </c>
      <c r="P24" s="14">
        <f t="shared" si="6"/>
        <v>97.516891891891888</v>
      </c>
      <c r="Q24" s="13">
        <f t="shared" si="7"/>
        <v>-147</v>
      </c>
      <c r="R24" s="14">
        <f t="shared" si="27"/>
        <v>57.6</v>
      </c>
      <c r="S24" s="14">
        <f t="shared" si="18"/>
        <v>52.4</v>
      </c>
      <c r="T24" s="14">
        <f t="shared" si="19"/>
        <v>-5.2000000000000028</v>
      </c>
      <c r="U24" s="19">
        <v>5043</v>
      </c>
      <c r="V24" s="19">
        <v>4898</v>
      </c>
      <c r="W24" s="15">
        <f t="shared" si="8"/>
        <v>97.124727344834426</v>
      </c>
      <c r="X24" s="13">
        <f t="shared" si="9"/>
        <v>-145</v>
      </c>
      <c r="Y24" s="19">
        <v>72013</v>
      </c>
      <c r="Z24" s="19">
        <v>56626</v>
      </c>
      <c r="AA24" s="15">
        <f t="shared" si="10"/>
        <v>78.633024592781865</v>
      </c>
      <c r="AB24" s="13">
        <f t="shared" si="11"/>
        <v>-15387</v>
      </c>
      <c r="AC24" s="19">
        <v>32661</v>
      </c>
      <c r="AD24" s="19">
        <v>28319</v>
      </c>
      <c r="AE24" s="15">
        <f t="shared" si="12"/>
        <v>86.705857138483211</v>
      </c>
      <c r="AF24" s="13">
        <f t="shared" si="13"/>
        <v>-4342</v>
      </c>
      <c r="AG24" s="19">
        <v>24483</v>
      </c>
      <c r="AH24" s="111">
        <v>18332</v>
      </c>
      <c r="AI24" s="15">
        <f t="shared" si="20"/>
        <v>74.8764448801209</v>
      </c>
      <c r="AJ24" s="13">
        <f t="shared" si="21"/>
        <v>-6151</v>
      </c>
      <c r="AK24" s="19">
        <v>3940</v>
      </c>
      <c r="AL24" s="19">
        <v>4531</v>
      </c>
      <c r="AM24" s="15">
        <f t="shared" si="14"/>
        <v>114.99999999999999</v>
      </c>
      <c r="AN24" s="13">
        <f t="shared" si="15"/>
        <v>591</v>
      </c>
      <c r="AO24" s="20">
        <v>3891</v>
      </c>
      <c r="AP24" s="20">
        <v>4020</v>
      </c>
      <c r="AQ24" s="17">
        <v>103.3</v>
      </c>
      <c r="AR24" s="16">
        <v>129</v>
      </c>
      <c r="AS24" s="21">
        <v>19843</v>
      </c>
      <c r="AT24" s="19">
        <v>23822</v>
      </c>
      <c r="AU24" s="15">
        <v>120.1</v>
      </c>
      <c r="AV24" s="13">
        <v>3979</v>
      </c>
      <c r="AW24" s="19">
        <v>24720</v>
      </c>
      <c r="AX24" s="19">
        <v>20961</v>
      </c>
      <c r="AY24" s="15">
        <v>84.793689320388353</v>
      </c>
      <c r="AZ24" s="13">
        <v>-3759</v>
      </c>
      <c r="BA24" s="19">
        <v>21512</v>
      </c>
      <c r="BB24" s="19">
        <v>18258</v>
      </c>
      <c r="BC24" s="15">
        <f t="shared" si="16"/>
        <v>84.873558943845296</v>
      </c>
      <c r="BD24" s="13">
        <f t="shared" si="17"/>
        <v>-3254</v>
      </c>
      <c r="BE24" s="111">
        <v>2954</v>
      </c>
      <c r="BF24" s="19">
        <v>3673.4</v>
      </c>
      <c r="BG24" s="14">
        <f t="shared" si="22"/>
        <v>124.4</v>
      </c>
      <c r="BH24" s="19">
        <v>5104</v>
      </c>
      <c r="BI24" s="19">
        <v>5504</v>
      </c>
      <c r="BJ24" s="14">
        <f t="shared" si="23"/>
        <v>107.8</v>
      </c>
      <c r="BK24" s="13">
        <f t="shared" si="24"/>
        <v>400</v>
      </c>
      <c r="BL24" s="121">
        <v>2268</v>
      </c>
      <c r="BM24" s="19">
        <v>4883</v>
      </c>
      <c r="BN24" s="19">
        <v>5521</v>
      </c>
      <c r="BO24" s="14">
        <f t="shared" si="25"/>
        <v>113.1</v>
      </c>
      <c r="BP24" s="13">
        <f t="shared" si="26"/>
        <v>638</v>
      </c>
    </row>
    <row r="25" spans="1:68" s="8" customFormat="1" ht="20.25" customHeight="1" x14ac:dyDescent="0.25">
      <c r="A25" s="18" t="s">
        <v>30</v>
      </c>
      <c r="B25" s="19">
        <v>18859</v>
      </c>
      <c r="C25" s="111">
        <v>17404</v>
      </c>
      <c r="D25" s="14">
        <f t="shared" si="0"/>
        <v>92.284850734397367</v>
      </c>
      <c r="E25" s="13">
        <f t="shared" si="1"/>
        <v>-1455</v>
      </c>
      <c r="F25" s="19">
        <v>5901</v>
      </c>
      <c r="G25" s="19">
        <v>5394</v>
      </c>
      <c r="H25" s="14">
        <f t="shared" si="2"/>
        <v>91.408235892221654</v>
      </c>
      <c r="I25" s="13">
        <f t="shared" si="3"/>
        <v>-507</v>
      </c>
      <c r="J25" s="19">
        <v>7858</v>
      </c>
      <c r="K25" s="19">
        <v>8228</v>
      </c>
      <c r="L25" s="14">
        <f t="shared" si="4"/>
        <v>104.70857724611859</v>
      </c>
      <c r="M25" s="13">
        <f t="shared" si="5"/>
        <v>370</v>
      </c>
      <c r="N25" s="19">
        <v>5497</v>
      </c>
      <c r="O25" s="19">
        <v>5762</v>
      </c>
      <c r="P25" s="14">
        <f t="shared" si="6"/>
        <v>104.82081135164636</v>
      </c>
      <c r="Q25" s="13">
        <f t="shared" si="7"/>
        <v>265</v>
      </c>
      <c r="R25" s="14">
        <f t="shared" si="27"/>
        <v>70</v>
      </c>
      <c r="S25" s="14">
        <f t="shared" si="18"/>
        <v>70</v>
      </c>
      <c r="T25" s="14">
        <f t="shared" si="19"/>
        <v>0</v>
      </c>
      <c r="U25" s="19">
        <v>2479</v>
      </c>
      <c r="V25" s="19">
        <v>2659</v>
      </c>
      <c r="W25" s="15">
        <f t="shared" si="8"/>
        <v>107.26099233561921</v>
      </c>
      <c r="X25" s="13">
        <f t="shared" si="9"/>
        <v>180</v>
      </c>
      <c r="Y25" s="19">
        <v>32118</v>
      </c>
      <c r="Z25" s="19">
        <v>45936</v>
      </c>
      <c r="AA25" s="15">
        <f t="shared" si="10"/>
        <v>143.02260414720718</v>
      </c>
      <c r="AB25" s="13">
        <f t="shared" si="11"/>
        <v>13818</v>
      </c>
      <c r="AC25" s="19">
        <v>16784</v>
      </c>
      <c r="AD25" s="19">
        <v>15279</v>
      </c>
      <c r="AE25" s="15">
        <f t="shared" si="12"/>
        <v>91.033126787416592</v>
      </c>
      <c r="AF25" s="13">
        <f t="shared" si="13"/>
        <v>-1505</v>
      </c>
      <c r="AG25" s="19">
        <v>6352</v>
      </c>
      <c r="AH25" s="111">
        <v>20512</v>
      </c>
      <c r="AI25" s="15">
        <f t="shared" si="20"/>
        <v>322.92191435768262</v>
      </c>
      <c r="AJ25" s="13">
        <f t="shared" si="21"/>
        <v>14160</v>
      </c>
      <c r="AK25" s="19">
        <v>856</v>
      </c>
      <c r="AL25" s="19">
        <v>1080</v>
      </c>
      <c r="AM25" s="15">
        <f t="shared" si="14"/>
        <v>126.16822429906543</v>
      </c>
      <c r="AN25" s="13">
        <f t="shared" si="15"/>
        <v>224</v>
      </c>
      <c r="AO25" s="20">
        <v>3328</v>
      </c>
      <c r="AP25" s="20">
        <v>3465</v>
      </c>
      <c r="AQ25" s="17">
        <v>104.1</v>
      </c>
      <c r="AR25" s="16">
        <v>137</v>
      </c>
      <c r="AS25" s="21">
        <v>10922</v>
      </c>
      <c r="AT25" s="19">
        <v>11324</v>
      </c>
      <c r="AU25" s="15">
        <v>103.7</v>
      </c>
      <c r="AV25" s="13">
        <v>402</v>
      </c>
      <c r="AW25" s="19">
        <v>13701</v>
      </c>
      <c r="AX25" s="19">
        <v>12282</v>
      </c>
      <c r="AY25" s="15">
        <v>89.643091745128089</v>
      </c>
      <c r="AZ25" s="13">
        <v>-1419</v>
      </c>
      <c r="BA25" s="19">
        <v>11003</v>
      </c>
      <c r="BB25" s="19">
        <v>9916</v>
      </c>
      <c r="BC25" s="15">
        <f t="shared" si="16"/>
        <v>90.120876124693268</v>
      </c>
      <c r="BD25" s="13">
        <f t="shared" si="17"/>
        <v>-1087</v>
      </c>
      <c r="BE25" s="111">
        <v>1992</v>
      </c>
      <c r="BF25" s="19">
        <v>2425.6</v>
      </c>
      <c r="BG25" s="14">
        <f t="shared" si="22"/>
        <v>121.8</v>
      </c>
      <c r="BH25" s="19">
        <v>1987</v>
      </c>
      <c r="BI25" s="19">
        <v>2188</v>
      </c>
      <c r="BJ25" s="14">
        <f t="shared" si="23"/>
        <v>110.1</v>
      </c>
      <c r="BK25" s="13">
        <f t="shared" si="24"/>
        <v>201</v>
      </c>
      <c r="BL25" s="121">
        <v>1077</v>
      </c>
      <c r="BM25" s="19">
        <v>4764</v>
      </c>
      <c r="BN25" s="19">
        <v>5379</v>
      </c>
      <c r="BO25" s="14">
        <f t="shared" si="25"/>
        <v>112.9</v>
      </c>
      <c r="BP25" s="13">
        <f t="shared" si="26"/>
        <v>615</v>
      </c>
    </row>
    <row r="26" spans="1:68" s="8" customFormat="1" ht="20.25" customHeight="1" x14ac:dyDescent="0.25">
      <c r="A26" s="18" t="s">
        <v>31</v>
      </c>
      <c r="B26" s="19">
        <v>21020</v>
      </c>
      <c r="C26" s="111">
        <v>22567</v>
      </c>
      <c r="D26" s="14">
        <f t="shared" si="0"/>
        <v>107.35965746907708</v>
      </c>
      <c r="E26" s="13">
        <f t="shared" si="1"/>
        <v>1547</v>
      </c>
      <c r="F26" s="19">
        <v>6416</v>
      </c>
      <c r="G26" s="19">
        <v>7101</v>
      </c>
      <c r="H26" s="14">
        <f t="shared" si="2"/>
        <v>110.67643391521199</v>
      </c>
      <c r="I26" s="13">
        <f t="shared" si="3"/>
        <v>685</v>
      </c>
      <c r="J26" s="19">
        <v>5640</v>
      </c>
      <c r="K26" s="19">
        <v>5979</v>
      </c>
      <c r="L26" s="14">
        <f t="shared" si="4"/>
        <v>106.01063829787233</v>
      </c>
      <c r="M26" s="13">
        <f t="shared" si="5"/>
        <v>339</v>
      </c>
      <c r="N26" s="19">
        <v>3123</v>
      </c>
      <c r="O26" s="19">
        <v>2527</v>
      </c>
      <c r="P26" s="14">
        <f t="shared" si="6"/>
        <v>80.915786103105987</v>
      </c>
      <c r="Q26" s="13">
        <f t="shared" si="7"/>
        <v>-596</v>
      </c>
      <c r="R26" s="14">
        <f t="shared" si="27"/>
        <v>55.4</v>
      </c>
      <c r="S26" s="14">
        <f t="shared" si="18"/>
        <v>42.3</v>
      </c>
      <c r="T26" s="14">
        <f t="shared" si="19"/>
        <v>-13.100000000000001</v>
      </c>
      <c r="U26" s="19">
        <v>1753</v>
      </c>
      <c r="V26" s="19">
        <v>1842</v>
      </c>
      <c r="W26" s="15">
        <f t="shared" si="8"/>
        <v>105.07701083856247</v>
      </c>
      <c r="X26" s="13">
        <f t="shared" si="9"/>
        <v>89</v>
      </c>
      <c r="Y26" s="19">
        <v>26689</v>
      </c>
      <c r="Z26" s="19">
        <v>30445</v>
      </c>
      <c r="AA26" s="15">
        <f t="shared" si="10"/>
        <v>114.07321368354005</v>
      </c>
      <c r="AB26" s="13">
        <f t="shared" si="11"/>
        <v>3756</v>
      </c>
      <c r="AC26" s="19">
        <v>18329</v>
      </c>
      <c r="AD26" s="19">
        <v>16565</v>
      </c>
      <c r="AE26" s="15">
        <f t="shared" si="12"/>
        <v>90.375907032571334</v>
      </c>
      <c r="AF26" s="13">
        <f t="shared" si="13"/>
        <v>-1764</v>
      </c>
      <c r="AG26" s="19">
        <v>4800</v>
      </c>
      <c r="AH26" s="111">
        <v>9105</v>
      </c>
      <c r="AI26" s="15">
        <f t="shared" si="20"/>
        <v>189.6875</v>
      </c>
      <c r="AJ26" s="13">
        <f t="shared" si="21"/>
        <v>4305</v>
      </c>
      <c r="AK26" s="19">
        <v>1185</v>
      </c>
      <c r="AL26" s="19">
        <v>999</v>
      </c>
      <c r="AM26" s="15">
        <f t="shared" si="14"/>
        <v>84.303797468354432</v>
      </c>
      <c r="AN26" s="13">
        <f t="shared" si="15"/>
        <v>-186</v>
      </c>
      <c r="AO26" s="20">
        <v>2576</v>
      </c>
      <c r="AP26" s="20">
        <v>2828</v>
      </c>
      <c r="AQ26" s="17">
        <v>109.8</v>
      </c>
      <c r="AR26" s="16">
        <v>252</v>
      </c>
      <c r="AS26" s="21">
        <v>11212</v>
      </c>
      <c r="AT26" s="19">
        <v>10780</v>
      </c>
      <c r="AU26" s="15">
        <v>96.1</v>
      </c>
      <c r="AV26" s="13">
        <v>-432</v>
      </c>
      <c r="AW26" s="19">
        <v>15233</v>
      </c>
      <c r="AX26" s="19">
        <v>15829</v>
      </c>
      <c r="AY26" s="15">
        <v>103.91255826166874</v>
      </c>
      <c r="AZ26" s="13">
        <v>596</v>
      </c>
      <c r="BA26" s="19">
        <v>12063</v>
      </c>
      <c r="BB26" s="19">
        <v>12734</v>
      </c>
      <c r="BC26" s="15">
        <f t="shared" si="16"/>
        <v>105.56246373207327</v>
      </c>
      <c r="BD26" s="13">
        <f t="shared" si="17"/>
        <v>671</v>
      </c>
      <c r="BE26" s="111">
        <v>2461</v>
      </c>
      <c r="BF26" s="19">
        <v>2872.2</v>
      </c>
      <c r="BG26" s="14">
        <f t="shared" si="22"/>
        <v>116.7</v>
      </c>
      <c r="BH26" s="19">
        <v>3273</v>
      </c>
      <c r="BI26" s="19">
        <v>3249</v>
      </c>
      <c r="BJ26" s="14">
        <f t="shared" si="23"/>
        <v>99.3</v>
      </c>
      <c r="BK26" s="13">
        <f t="shared" si="24"/>
        <v>-24</v>
      </c>
      <c r="BL26" s="121">
        <v>636</v>
      </c>
      <c r="BM26" s="19">
        <v>4401</v>
      </c>
      <c r="BN26" s="19">
        <v>5176</v>
      </c>
      <c r="BO26" s="14">
        <f t="shared" si="25"/>
        <v>117.6</v>
      </c>
      <c r="BP26" s="13">
        <f t="shared" si="26"/>
        <v>775</v>
      </c>
    </row>
    <row r="27" spans="1:68" s="8" customFormat="1" ht="20.25" customHeight="1" x14ac:dyDescent="0.25">
      <c r="A27" s="18" t="s">
        <v>32</v>
      </c>
      <c r="B27" s="19">
        <v>13734</v>
      </c>
      <c r="C27" s="111">
        <v>13848</v>
      </c>
      <c r="D27" s="14">
        <f t="shared" si="0"/>
        <v>100.83005679335955</v>
      </c>
      <c r="E27" s="13">
        <f t="shared" si="1"/>
        <v>114</v>
      </c>
      <c r="F27" s="19">
        <v>4521</v>
      </c>
      <c r="G27" s="19">
        <v>4246</v>
      </c>
      <c r="H27" s="14">
        <f t="shared" si="2"/>
        <v>93.917274939172742</v>
      </c>
      <c r="I27" s="13">
        <f t="shared" si="3"/>
        <v>-275</v>
      </c>
      <c r="J27" s="19">
        <v>5294</v>
      </c>
      <c r="K27" s="19">
        <v>5825</v>
      </c>
      <c r="L27" s="14">
        <f t="shared" si="4"/>
        <v>110.03022289384208</v>
      </c>
      <c r="M27" s="13">
        <f t="shared" si="5"/>
        <v>531</v>
      </c>
      <c r="N27" s="19">
        <v>3693</v>
      </c>
      <c r="O27" s="19">
        <v>3884</v>
      </c>
      <c r="P27" s="14">
        <f t="shared" si="6"/>
        <v>105.17194692661793</v>
      </c>
      <c r="Q27" s="13">
        <f t="shared" si="7"/>
        <v>191</v>
      </c>
      <c r="R27" s="14">
        <f t="shared" si="27"/>
        <v>69.8</v>
      </c>
      <c r="S27" s="14">
        <f t="shared" si="18"/>
        <v>66.7</v>
      </c>
      <c r="T27" s="14">
        <f t="shared" si="19"/>
        <v>-3.0999999999999943</v>
      </c>
      <c r="U27" s="19">
        <v>380</v>
      </c>
      <c r="V27" s="19">
        <v>1231</v>
      </c>
      <c r="W27" s="15" t="s">
        <v>166</v>
      </c>
      <c r="X27" s="13">
        <f t="shared" si="9"/>
        <v>851</v>
      </c>
      <c r="Y27" s="19">
        <v>26733</v>
      </c>
      <c r="Z27" s="19">
        <v>29592</v>
      </c>
      <c r="AA27" s="15">
        <f t="shared" si="10"/>
        <v>110.69464706542476</v>
      </c>
      <c r="AB27" s="13">
        <f t="shared" si="11"/>
        <v>2859</v>
      </c>
      <c r="AC27" s="19">
        <v>13266</v>
      </c>
      <c r="AD27" s="19">
        <v>13244</v>
      </c>
      <c r="AE27" s="15">
        <f t="shared" si="12"/>
        <v>99.834162520729691</v>
      </c>
      <c r="AF27" s="13">
        <f t="shared" si="13"/>
        <v>-22</v>
      </c>
      <c r="AG27" s="19">
        <v>5992</v>
      </c>
      <c r="AH27" s="111">
        <v>8185</v>
      </c>
      <c r="AI27" s="15">
        <f t="shared" si="20"/>
        <v>136.59879839786382</v>
      </c>
      <c r="AJ27" s="13">
        <f t="shared" si="21"/>
        <v>2193</v>
      </c>
      <c r="AK27" s="19">
        <v>653</v>
      </c>
      <c r="AL27" s="19">
        <v>1126</v>
      </c>
      <c r="AM27" s="15">
        <f t="shared" si="14"/>
        <v>172.43491577335374</v>
      </c>
      <c r="AN27" s="13">
        <f t="shared" si="15"/>
        <v>473</v>
      </c>
      <c r="AO27" s="20">
        <v>3301</v>
      </c>
      <c r="AP27" s="20">
        <v>2974</v>
      </c>
      <c r="AQ27" s="17">
        <v>90.1</v>
      </c>
      <c r="AR27" s="16">
        <v>-327</v>
      </c>
      <c r="AS27" s="21">
        <v>13006</v>
      </c>
      <c r="AT27" s="19">
        <v>12515</v>
      </c>
      <c r="AU27" s="15">
        <v>96.2</v>
      </c>
      <c r="AV27" s="13">
        <v>-491</v>
      </c>
      <c r="AW27" s="19">
        <v>9839</v>
      </c>
      <c r="AX27" s="19">
        <v>9859</v>
      </c>
      <c r="AY27" s="15">
        <v>100.20327269031407</v>
      </c>
      <c r="AZ27" s="13">
        <v>20</v>
      </c>
      <c r="BA27" s="19">
        <v>8590</v>
      </c>
      <c r="BB27" s="19">
        <v>8598</v>
      </c>
      <c r="BC27" s="15">
        <f t="shared" si="16"/>
        <v>100.09313154831199</v>
      </c>
      <c r="BD27" s="13">
        <f t="shared" si="17"/>
        <v>8</v>
      </c>
      <c r="BE27" s="111">
        <v>2348</v>
      </c>
      <c r="BF27" s="19">
        <v>3186.1</v>
      </c>
      <c r="BG27" s="14">
        <f t="shared" si="22"/>
        <v>135.69999999999999</v>
      </c>
      <c r="BH27" s="19">
        <v>3131</v>
      </c>
      <c r="BI27" s="19">
        <v>2672</v>
      </c>
      <c r="BJ27" s="14">
        <f t="shared" si="23"/>
        <v>85.3</v>
      </c>
      <c r="BK27" s="13">
        <f t="shared" si="24"/>
        <v>-459</v>
      </c>
      <c r="BL27" s="121">
        <v>528</v>
      </c>
      <c r="BM27" s="19">
        <v>4539</v>
      </c>
      <c r="BN27" s="19">
        <v>5481</v>
      </c>
      <c r="BO27" s="14">
        <f t="shared" si="25"/>
        <v>120.8</v>
      </c>
      <c r="BP27" s="13">
        <f t="shared" si="26"/>
        <v>942</v>
      </c>
    </row>
    <row r="28" spans="1:68" s="8" customFormat="1" ht="20.25" customHeight="1" x14ac:dyDescent="0.25">
      <c r="A28" s="18" t="s">
        <v>33</v>
      </c>
      <c r="B28" s="19">
        <v>34784</v>
      </c>
      <c r="C28" s="111">
        <v>35305</v>
      </c>
      <c r="D28" s="14">
        <f t="shared" si="0"/>
        <v>101.4978150873965</v>
      </c>
      <c r="E28" s="13">
        <f t="shared" si="1"/>
        <v>521</v>
      </c>
      <c r="F28" s="19">
        <v>11951</v>
      </c>
      <c r="G28" s="19">
        <v>13348</v>
      </c>
      <c r="H28" s="14">
        <f t="shared" si="2"/>
        <v>111.68939837670489</v>
      </c>
      <c r="I28" s="13">
        <f t="shared" si="3"/>
        <v>1397</v>
      </c>
      <c r="J28" s="19">
        <v>15126</v>
      </c>
      <c r="K28" s="19">
        <v>19931</v>
      </c>
      <c r="L28" s="14">
        <f t="shared" si="4"/>
        <v>131.7664947772048</v>
      </c>
      <c r="M28" s="13">
        <f t="shared" si="5"/>
        <v>4805</v>
      </c>
      <c r="N28" s="19">
        <v>7044</v>
      </c>
      <c r="O28" s="19">
        <v>10857</v>
      </c>
      <c r="P28" s="14">
        <f t="shared" si="6"/>
        <v>154.1311754684838</v>
      </c>
      <c r="Q28" s="13">
        <f t="shared" si="7"/>
        <v>3813</v>
      </c>
      <c r="R28" s="14">
        <f t="shared" si="27"/>
        <v>46.6</v>
      </c>
      <c r="S28" s="14">
        <f t="shared" si="18"/>
        <v>54.5</v>
      </c>
      <c r="T28" s="14">
        <f t="shared" si="19"/>
        <v>7.8999999999999986</v>
      </c>
      <c r="U28" s="19">
        <v>5628</v>
      </c>
      <c r="V28" s="19">
        <v>6061</v>
      </c>
      <c r="W28" s="15">
        <f t="shared" si="8"/>
        <v>107.69367448471927</v>
      </c>
      <c r="X28" s="13">
        <f t="shared" si="9"/>
        <v>433</v>
      </c>
      <c r="Y28" s="19">
        <v>77562</v>
      </c>
      <c r="Z28" s="19">
        <v>76282</v>
      </c>
      <c r="AA28" s="15">
        <f t="shared" si="10"/>
        <v>98.349707330909467</v>
      </c>
      <c r="AB28" s="13">
        <f t="shared" si="11"/>
        <v>-1280</v>
      </c>
      <c r="AC28" s="19">
        <v>33440</v>
      </c>
      <c r="AD28" s="19">
        <v>33791</v>
      </c>
      <c r="AE28" s="15">
        <f t="shared" si="12"/>
        <v>101.04964114832535</v>
      </c>
      <c r="AF28" s="13">
        <f t="shared" si="13"/>
        <v>351</v>
      </c>
      <c r="AG28" s="19">
        <v>29688</v>
      </c>
      <c r="AH28" s="111">
        <v>28150</v>
      </c>
      <c r="AI28" s="15">
        <f t="shared" si="20"/>
        <v>94.819455672325518</v>
      </c>
      <c r="AJ28" s="13">
        <f t="shared" si="21"/>
        <v>-1538</v>
      </c>
      <c r="AK28" s="19">
        <v>5929</v>
      </c>
      <c r="AL28" s="19">
        <v>5674</v>
      </c>
      <c r="AM28" s="15">
        <f t="shared" si="14"/>
        <v>95.699106088716476</v>
      </c>
      <c r="AN28" s="13">
        <f t="shared" si="15"/>
        <v>-255</v>
      </c>
      <c r="AO28" s="20">
        <v>6311</v>
      </c>
      <c r="AP28" s="20">
        <v>6834</v>
      </c>
      <c r="AQ28" s="17">
        <v>108.3</v>
      </c>
      <c r="AR28" s="16">
        <v>523</v>
      </c>
      <c r="AS28" s="21">
        <v>27977</v>
      </c>
      <c r="AT28" s="19">
        <v>29669</v>
      </c>
      <c r="AU28" s="15">
        <v>106</v>
      </c>
      <c r="AV28" s="13">
        <v>1692</v>
      </c>
      <c r="AW28" s="19">
        <v>23042</v>
      </c>
      <c r="AX28" s="19">
        <v>22263</v>
      </c>
      <c r="AY28" s="15">
        <v>96.619217081850536</v>
      </c>
      <c r="AZ28" s="13">
        <v>-779</v>
      </c>
      <c r="BA28" s="19">
        <v>18994</v>
      </c>
      <c r="BB28" s="19">
        <v>18351</v>
      </c>
      <c r="BC28" s="15">
        <f t="shared" si="16"/>
        <v>96.614720438033061</v>
      </c>
      <c r="BD28" s="13">
        <f t="shared" si="17"/>
        <v>-643</v>
      </c>
      <c r="BE28" s="111">
        <v>2491</v>
      </c>
      <c r="BF28" s="19">
        <v>2957.7</v>
      </c>
      <c r="BG28" s="14">
        <f t="shared" si="22"/>
        <v>118.7</v>
      </c>
      <c r="BH28" s="19">
        <v>4386</v>
      </c>
      <c r="BI28" s="19">
        <v>5358</v>
      </c>
      <c r="BJ28" s="14">
        <f t="shared" si="23"/>
        <v>122.2</v>
      </c>
      <c r="BK28" s="13">
        <f t="shared" si="24"/>
        <v>972</v>
      </c>
      <c r="BL28" s="121">
        <v>2938</v>
      </c>
      <c r="BM28" s="19">
        <v>4836</v>
      </c>
      <c r="BN28" s="19">
        <v>6012</v>
      </c>
      <c r="BO28" s="14">
        <f t="shared" si="25"/>
        <v>124.3</v>
      </c>
      <c r="BP28" s="13">
        <f t="shared" si="26"/>
        <v>1176</v>
      </c>
    </row>
    <row r="29" spans="1:68" s="8" customFormat="1" ht="20.25" customHeight="1" x14ac:dyDescent="0.25">
      <c r="A29" s="18" t="s">
        <v>34</v>
      </c>
      <c r="B29" s="19">
        <v>16036</v>
      </c>
      <c r="C29" s="111">
        <v>15859</v>
      </c>
      <c r="D29" s="14">
        <f t="shared" si="0"/>
        <v>98.896233474681964</v>
      </c>
      <c r="E29" s="13">
        <f t="shared" si="1"/>
        <v>-177</v>
      </c>
      <c r="F29" s="19">
        <v>4813</v>
      </c>
      <c r="G29" s="19">
        <v>4631</v>
      </c>
      <c r="H29" s="14">
        <f t="shared" si="2"/>
        <v>96.218574693538343</v>
      </c>
      <c r="I29" s="13">
        <f t="shared" si="3"/>
        <v>-182</v>
      </c>
      <c r="J29" s="19">
        <v>4573</v>
      </c>
      <c r="K29" s="19">
        <v>5185</v>
      </c>
      <c r="L29" s="14">
        <f t="shared" si="4"/>
        <v>113.38289962825279</v>
      </c>
      <c r="M29" s="13">
        <f t="shared" si="5"/>
        <v>612</v>
      </c>
      <c r="N29" s="19">
        <v>2447</v>
      </c>
      <c r="O29" s="19">
        <v>2682</v>
      </c>
      <c r="P29" s="14">
        <f t="shared" si="6"/>
        <v>109.60359624029424</v>
      </c>
      <c r="Q29" s="13">
        <f t="shared" si="7"/>
        <v>235</v>
      </c>
      <c r="R29" s="14">
        <f t="shared" si="27"/>
        <v>53.5</v>
      </c>
      <c r="S29" s="14">
        <f t="shared" si="18"/>
        <v>51.7</v>
      </c>
      <c r="T29" s="14">
        <f t="shared" si="19"/>
        <v>-1.7999999999999972</v>
      </c>
      <c r="U29" s="19">
        <v>2657</v>
      </c>
      <c r="V29" s="19">
        <v>2888</v>
      </c>
      <c r="W29" s="15">
        <f t="shared" si="8"/>
        <v>108.69401580730147</v>
      </c>
      <c r="X29" s="13">
        <f t="shared" si="9"/>
        <v>231</v>
      </c>
      <c r="Y29" s="19">
        <v>26168</v>
      </c>
      <c r="Z29" s="19">
        <v>36202</v>
      </c>
      <c r="AA29" s="15">
        <f t="shared" si="10"/>
        <v>138.3445429532253</v>
      </c>
      <c r="AB29" s="13">
        <f t="shared" si="11"/>
        <v>10034</v>
      </c>
      <c r="AC29" s="19">
        <v>14716</v>
      </c>
      <c r="AD29" s="19">
        <v>14334</v>
      </c>
      <c r="AE29" s="15">
        <f t="shared" si="12"/>
        <v>97.404185920086988</v>
      </c>
      <c r="AF29" s="13">
        <f t="shared" si="13"/>
        <v>-382</v>
      </c>
      <c r="AG29" s="19">
        <v>5868</v>
      </c>
      <c r="AH29" s="111">
        <v>15779</v>
      </c>
      <c r="AI29" s="15">
        <f t="shared" si="20"/>
        <v>268.89911383776416</v>
      </c>
      <c r="AJ29" s="13">
        <f t="shared" si="21"/>
        <v>9911</v>
      </c>
      <c r="AK29" s="19">
        <v>1336</v>
      </c>
      <c r="AL29" s="19">
        <v>1611</v>
      </c>
      <c r="AM29" s="15">
        <f t="shared" si="14"/>
        <v>120.58383233532935</v>
      </c>
      <c r="AN29" s="13">
        <f t="shared" si="15"/>
        <v>275</v>
      </c>
      <c r="AO29" s="20">
        <v>2006</v>
      </c>
      <c r="AP29" s="20">
        <v>2149</v>
      </c>
      <c r="AQ29" s="17">
        <v>107.1</v>
      </c>
      <c r="AR29" s="16">
        <v>143</v>
      </c>
      <c r="AS29" s="21">
        <v>6287</v>
      </c>
      <c r="AT29" s="19">
        <v>6994</v>
      </c>
      <c r="AU29" s="15">
        <v>111.2</v>
      </c>
      <c r="AV29" s="13">
        <v>707</v>
      </c>
      <c r="AW29" s="19">
        <v>11732</v>
      </c>
      <c r="AX29" s="19">
        <v>11177</v>
      </c>
      <c r="AY29" s="15">
        <v>95.269348789635188</v>
      </c>
      <c r="AZ29" s="13">
        <v>-555</v>
      </c>
      <c r="BA29" s="19">
        <v>9593</v>
      </c>
      <c r="BB29" s="19">
        <v>9135</v>
      </c>
      <c r="BC29" s="15">
        <f t="shared" si="16"/>
        <v>95.225685395600962</v>
      </c>
      <c r="BD29" s="13">
        <f t="shared" si="17"/>
        <v>-458</v>
      </c>
      <c r="BE29" s="111">
        <v>2190</v>
      </c>
      <c r="BF29" s="19">
        <v>2746.8</v>
      </c>
      <c r="BG29" s="14">
        <f>ROUND(BF29/BE29*100,1)</f>
        <v>125.4</v>
      </c>
      <c r="BH29" s="19">
        <v>1586</v>
      </c>
      <c r="BI29" s="19">
        <v>1852</v>
      </c>
      <c r="BJ29" s="14">
        <f t="shared" si="23"/>
        <v>116.8</v>
      </c>
      <c r="BK29" s="13">
        <f t="shared" si="24"/>
        <v>266</v>
      </c>
      <c r="BL29" s="121">
        <v>778</v>
      </c>
      <c r="BM29" s="19">
        <v>4076</v>
      </c>
      <c r="BN29" s="19">
        <v>4608</v>
      </c>
      <c r="BO29" s="14">
        <f t="shared" si="25"/>
        <v>113.1</v>
      </c>
      <c r="BP29" s="13">
        <f t="shared" si="26"/>
        <v>532</v>
      </c>
    </row>
    <row r="30" spans="1:68" s="8" customFormat="1" ht="20.25" customHeight="1" x14ac:dyDescent="0.25">
      <c r="A30" s="18" t="s">
        <v>35</v>
      </c>
      <c r="B30" s="19">
        <v>18546</v>
      </c>
      <c r="C30" s="111">
        <v>19080</v>
      </c>
      <c r="D30" s="14">
        <f t="shared" si="0"/>
        <v>102.87932707861533</v>
      </c>
      <c r="E30" s="13">
        <f t="shared" si="1"/>
        <v>534</v>
      </c>
      <c r="F30" s="19">
        <v>6485</v>
      </c>
      <c r="G30" s="19">
        <v>6194</v>
      </c>
      <c r="H30" s="14">
        <f t="shared" si="2"/>
        <v>95.512721665381648</v>
      </c>
      <c r="I30" s="13">
        <f t="shared" si="3"/>
        <v>-291</v>
      </c>
      <c r="J30" s="19">
        <v>4335</v>
      </c>
      <c r="K30" s="19">
        <v>5498</v>
      </c>
      <c r="L30" s="14">
        <f t="shared" si="4"/>
        <v>126.82814302191466</v>
      </c>
      <c r="M30" s="13">
        <f t="shared" si="5"/>
        <v>1163</v>
      </c>
      <c r="N30" s="19">
        <v>2216</v>
      </c>
      <c r="O30" s="19">
        <v>2174</v>
      </c>
      <c r="P30" s="14">
        <f t="shared" si="6"/>
        <v>98.104693140794225</v>
      </c>
      <c r="Q30" s="13">
        <f t="shared" si="7"/>
        <v>-42</v>
      </c>
      <c r="R30" s="14">
        <f t="shared" si="27"/>
        <v>51.1</v>
      </c>
      <c r="S30" s="14">
        <f t="shared" si="18"/>
        <v>39.5</v>
      </c>
      <c r="T30" s="14">
        <f t="shared" si="19"/>
        <v>-11.600000000000001</v>
      </c>
      <c r="U30" s="19">
        <v>1976</v>
      </c>
      <c r="V30" s="19">
        <v>2126</v>
      </c>
      <c r="W30" s="15">
        <f t="shared" si="8"/>
        <v>107.5910931174089</v>
      </c>
      <c r="X30" s="13">
        <f t="shared" si="9"/>
        <v>150</v>
      </c>
      <c r="Y30" s="19">
        <v>32817</v>
      </c>
      <c r="Z30" s="19">
        <v>31594</v>
      </c>
      <c r="AA30" s="15">
        <f t="shared" si="10"/>
        <v>96.273272998750642</v>
      </c>
      <c r="AB30" s="13">
        <f t="shared" si="11"/>
        <v>-1223</v>
      </c>
      <c r="AC30" s="19">
        <v>17615</v>
      </c>
      <c r="AD30" s="19">
        <v>18078</v>
      </c>
      <c r="AE30" s="15">
        <f t="shared" si="12"/>
        <v>102.62844166903207</v>
      </c>
      <c r="AF30" s="13">
        <f t="shared" si="13"/>
        <v>463</v>
      </c>
      <c r="AG30" s="19">
        <v>9421</v>
      </c>
      <c r="AH30" s="111">
        <v>9014</v>
      </c>
      <c r="AI30" s="15">
        <f t="shared" si="20"/>
        <v>95.679864133319185</v>
      </c>
      <c r="AJ30" s="13">
        <f t="shared" si="21"/>
        <v>-407</v>
      </c>
      <c r="AK30" s="19">
        <v>1630</v>
      </c>
      <c r="AL30" s="19">
        <v>1969</v>
      </c>
      <c r="AM30" s="15">
        <f t="shared" si="14"/>
        <v>120.79754601226993</v>
      </c>
      <c r="AN30" s="13">
        <f t="shared" si="15"/>
        <v>339</v>
      </c>
      <c r="AO30" s="20">
        <v>2507</v>
      </c>
      <c r="AP30" s="20">
        <v>2832</v>
      </c>
      <c r="AQ30" s="17">
        <v>113</v>
      </c>
      <c r="AR30" s="16">
        <v>325</v>
      </c>
      <c r="AS30" s="21">
        <v>9248</v>
      </c>
      <c r="AT30" s="19">
        <v>10912</v>
      </c>
      <c r="AU30" s="15">
        <v>118</v>
      </c>
      <c r="AV30" s="13">
        <v>1664</v>
      </c>
      <c r="AW30" s="19">
        <v>13839</v>
      </c>
      <c r="AX30" s="19">
        <v>12990</v>
      </c>
      <c r="AY30" s="15">
        <v>93.865163667895075</v>
      </c>
      <c r="AZ30" s="13">
        <v>-849</v>
      </c>
      <c r="BA30" s="19">
        <v>12174</v>
      </c>
      <c r="BB30" s="19">
        <v>11440</v>
      </c>
      <c r="BC30" s="15">
        <f t="shared" si="16"/>
        <v>93.970757351733198</v>
      </c>
      <c r="BD30" s="13">
        <f t="shared" si="17"/>
        <v>-734</v>
      </c>
      <c r="BE30" s="111">
        <v>2615</v>
      </c>
      <c r="BF30" s="19">
        <v>3253.8</v>
      </c>
      <c r="BG30" s="14">
        <f t="shared" si="22"/>
        <v>124.4</v>
      </c>
      <c r="BH30" s="19">
        <v>3231</v>
      </c>
      <c r="BI30" s="19">
        <v>3013</v>
      </c>
      <c r="BJ30" s="14">
        <f t="shared" si="23"/>
        <v>93.3</v>
      </c>
      <c r="BK30" s="13">
        <f t="shared" si="24"/>
        <v>-218</v>
      </c>
      <c r="BL30" s="121">
        <v>283</v>
      </c>
      <c r="BM30" s="19">
        <v>4756</v>
      </c>
      <c r="BN30" s="19">
        <v>5452</v>
      </c>
      <c r="BO30" s="14">
        <f t="shared" si="25"/>
        <v>114.6</v>
      </c>
      <c r="BP30" s="13">
        <f t="shared" si="26"/>
        <v>696</v>
      </c>
    </row>
    <row r="31" spans="1:68" s="24" customFormat="1" ht="20.25" customHeight="1" x14ac:dyDescent="0.25">
      <c r="A31" s="18" t="s">
        <v>36</v>
      </c>
      <c r="B31" s="19">
        <v>27127</v>
      </c>
      <c r="C31" s="111">
        <v>26697</v>
      </c>
      <c r="D31" s="14">
        <f t="shared" si="0"/>
        <v>98.414863420208647</v>
      </c>
      <c r="E31" s="13">
        <f t="shared" si="1"/>
        <v>-430</v>
      </c>
      <c r="F31" s="19">
        <v>8928</v>
      </c>
      <c r="G31" s="19">
        <v>8939</v>
      </c>
      <c r="H31" s="14">
        <f t="shared" si="2"/>
        <v>100.12320788530467</v>
      </c>
      <c r="I31" s="13">
        <f t="shared" si="3"/>
        <v>11</v>
      </c>
      <c r="J31" s="19">
        <v>7857</v>
      </c>
      <c r="K31" s="19">
        <v>8606</v>
      </c>
      <c r="L31" s="14">
        <f t="shared" si="4"/>
        <v>109.5329005981927</v>
      </c>
      <c r="M31" s="13">
        <f t="shared" si="5"/>
        <v>749</v>
      </c>
      <c r="N31" s="19">
        <v>3968</v>
      </c>
      <c r="O31" s="19">
        <v>3944</v>
      </c>
      <c r="P31" s="14">
        <f t="shared" si="6"/>
        <v>99.395161290322577</v>
      </c>
      <c r="Q31" s="13">
        <f t="shared" si="7"/>
        <v>-24</v>
      </c>
      <c r="R31" s="14">
        <f t="shared" si="27"/>
        <v>50.5</v>
      </c>
      <c r="S31" s="14">
        <f t="shared" si="18"/>
        <v>45.8</v>
      </c>
      <c r="T31" s="14">
        <f t="shared" si="19"/>
        <v>-4.7000000000000028</v>
      </c>
      <c r="U31" s="19">
        <v>3009</v>
      </c>
      <c r="V31" s="19">
        <v>3344</v>
      </c>
      <c r="W31" s="15">
        <f t="shared" si="8"/>
        <v>111.13326686606845</v>
      </c>
      <c r="X31" s="13">
        <f t="shared" si="9"/>
        <v>335</v>
      </c>
      <c r="Y31" s="19">
        <v>44994</v>
      </c>
      <c r="Z31" s="19">
        <v>43348</v>
      </c>
      <c r="AA31" s="15">
        <f t="shared" si="10"/>
        <v>96.341734453482687</v>
      </c>
      <c r="AB31" s="13">
        <f t="shared" si="11"/>
        <v>-1646</v>
      </c>
      <c r="AC31" s="19">
        <v>26324</v>
      </c>
      <c r="AD31" s="19">
        <v>25798</v>
      </c>
      <c r="AE31" s="15">
        <f t="shared" si="12"/>
        <v>98.001823431089491</v>
      </c>
      <c r="AF31" s="13">
        <f t="shared" si="13"/>
        <v>-526</v>
      </c>
      <c r="AG31" s="19">
        <v>9773</v>
      </c>
      <c r="AH31" s="111">
        <v>8175</v>
      </c>
      <c r="AI31" s="15">
        <f t="shared" si="20"/>
        <v>83.648828404788702</v>
      </c>
      <c r="AJ31" s="13">
        <f t="shared" si="21"/>
        <v>-1598</v>
      </c>
      <c r="AK31" s="19">
        <v>2336</v>
      </c>
      <c r="AL31" s="19">
        <v>2473</v>
      </c>
      <c r="AM31" s="15">
        <f t="shared" si="14"/>
        <v>105.86472602739727</v>
      </c>
      <c r="AN31" s="13">
        <f t="shared" si="15"/>
        <v>137</v>
      </c>
      <c r="AO31" s="20">
        <v>2939</v>
      </c>
      <c r="AP31" s="20">
        <v>3124</v>
      </c>
      <c r="AQ31" s="17">
        <v>106.3</v>
      </c>
      <c r="AR31" s="16">
        <v>185</v>
      </c>
      <c r="AS31" s="21">
        <v>10831</v>
      </c>
      <c r="AT31" s="19">
        <v>11464</v>
      </c>
      <c r="AU31" s="15">
        <v>105.8</v>
      </c>
      <c r="AV31" s="13">
        <v>633</v>
      </c>
      <c r="AW31" s="19">
        <v>19612</v>
      </c>
      <c r="AX31" s="19">
        <v>18388</v>
      </c>
      <c r="AY31" s="15">
        <v>93.758923108301033</v>
      </c>
      <c r="AZ31" s="13">
        <v>-1224</v>
      </c>
      <c r="BA31" s="19">
        <v>16543</v>
      </c>
      <c r="BB31" s="19">
        <v>15869</v>
      </c>
      <c r="BC31" s="15">
        <f t="shared" si="16"/>
        <v>95.925769207519792</v>
      </c>
      <c r="BD31" s="13">
        <f t="shared" si="17"/>
        <v>-674</v>
      </c>
      <c r="BE31" s="111">
        <v>2540</v>
      </c>
      <c r="BF31" s="19">
        <v>3193.1</v>
      </c>
      <c r="BG31" s="14">
        <f t="shared" si="22"/>
        <v>125.7</v>
      </c>
      <c r="BH31" s="19">
        <v>2236</v>
      </c>
      <c r="BI31" s="19">
        <v>1818</v>
      </c>
      <c r="BJ31" s="14">
        <f t="shared" si="23"/>
        <v>81.3</v>
      </c>
      <c r="BK31" s="13">
        <f t="shared" si="24"/>
        <v>-418</v>
      </c>
      <c r="BL31" s="121">
        <v>701</v>
      </c>
      <c r="BM31" s="19">
        <v>4500</v>
      </c>
      <c r="BN31" s="19">
        <v>5733</v>
      </c>
      <c r="BO31" s="14">
        <f t="shared" si="25"/>
        <v>127.4</v>
      </c>
      <c r="BP31" s="13">
        <f t="shared" si="26"/>
        <v>1233</v>
      </c>
    </row>
    <row r="32" spans="1:68" s="8" customFormat="1" ht="20.25" customHeight="1" x14ac:dyDescent="0.25">
      <c r="A32" s="25" t="s">
        <v>37</v>
      </c>
      <c r="B32" s="19">
        <v>8981</v>
      </c>
      <c r="C32" s="111">
        <v>8314</v>
      </c>
      <c r="D32" s="14">
        <f t="shared" si="0"/>
        <v>92.573210110232722</v>
      </c>
      <c r="E32" s="13">
        <f t="shared" si="1"/>
        <v>-667</v>
      </c>
      <c r="F32" s="19">
        <v>2365</v>
      </c>
      <c r="G32" s="19">
        <v>2384</v>
      </c>
      <c r="H32" s="14">
        <f t="shared" si="2"/>
        <v>100.80338266384778</v>
      </c>
      <c r="I32" s="13">
        <f t="shared" si="3"/>
        <v>19</v>
      </c>
      <c r="J32" s="19">
        <v>1919</v>
      </c>
      <c r="K32" s="19">
        <v>2091</v>
      </c>
      <c r="L32" s="14">
        <f t="shared" si="4"/>
        <v>108.96300156331422</v>
      </c>
      <c r="M32" s="13">
        <f t="shared" si="5"/>
        <v>172</v>
      </c>
      <c r="N32" s="19">
        <v>1136</v>
      </c>
      <c r="O32" s="19">
        <v>1123</v>
      </c>
      <c r="P32" s="14">
        <f t="shared" si="6"/>
        <v>98.855633802816897</v>
      </c>
      <c r="Q32" s="13">
        <f t="shared" si="7"/>
        <v>-13</v>
      </c>
      <c r="R32" s="14">
        <f t="shared" si="27"/>
        <v>59.2</v>
      </c>
      <c r="S32" s="14">
        <f t="shared" si="18"/>
        <v>53.7</v>
      </c>
      <c r="T32" s="14">
        <f t="shared" si="19"/>
        <v>-5.5</v>
      </c>
      <c r="U32" s="19">
        <v>565</v>
      </c>
      <c r="V32" s="19">
        <v>642</v>
      </c>
      <c r="W32" s="15">
        <f t="shared" si="8"/>
        <v>113.62831858407078</v>
      </c>
      <c r="X32" s="13">
        <f t="shared" si="9"/>
        <v>77</v>
      </c>
      <c r="Y32" s="19">
        <v>14602</v>
      </c>
      <c r="Z32" s="19">
        <v>18482</v>
      </c>
      <c r="AA32" s="15">
        <f t="shared" si="10"/>
        <v>126.57170250650596</v>
      </c>
      <c r="AB32" s="13">
        <f t="shared" si="11"/>
        <v>3880</v>
      </c>
      <c r="AC32" s="19">
        <v>8214</v>
      </c>
      <c r="AD32" s="19">
        <v>7659</v>
      </c>
      <c r="AE32" s="15">
        <f t="shared" si="12"/>
        <v>93.243243243243242</v>
      </c>
      <c r="AF32" s="13">
        <f t="shared" si="13"/>
        <v>-555</v>
      </c>
      <c r="AG32" s="19">
        <v>3583</v>
      </c>
      <c r="AH32" s="111">
        <v>6322</v>
      </c>
      <c r="AI32" s="15">
        <f t="shared" si="20"/>
        <v>176.44432040189787</v>
      </c>
      <c r="AJ32" s="13">
        <f t="shared" si="21"/>
        <v>2739</v>
      </c>
      <c r="AK32" s="19">
        <v>415</v>
      </c>
      <c r="AL32" s="19">
        <v>576</v>
      </c>
      <c r="AM32" s="15">
        <f t="shared" si="14"/>
        <v>138.79518072289156</v>
      </c>
      <c r="AN32" s="13">
        <f t="shared" si="15"/>
        <v>161</v>
      </c>
      <c r="AO32" s="20">
        <v>977</v>
      </c>
      <c r="AP32" s="20">
        <v>1219</v>
      </c>
      <c r="AQ32" s="17">
        <v>124.8</v>
      </c>
      <c r="AR32" s="16">
        <v>242</v>
      </c>
      <c r="AS32" s="21">
        <v>3709</v>
      </c>
      <c r="AT32" s="19">
        <v>4521</v>
      </c>
      <c r="AU32" s="15">
        <v>121.9</v>
      </c>
      <c r="AV32" s="13">
        <v>812</v>
      </c>
      <c r="AW32" s="19">
        <v>6775</v>
      </c>
      <c r="AX32" s="19">
        <v>6098</v>
      </c>
      <c r="AY32" s="15">
        <v>90.007380073800732</v>
      </c>
      <c r="AZ32" s="13">
        <v>-677</v>
      </c>
      <c r="BA32" s="19">
        <v>5756</v>
      </c>
      <c r="BB32" s="19">
        <v>5252</v>
      </c>
      <c r="BC32" s="15">
        <f t="shared" si="16"/>
        <v>91.243919388464207</v>
      </c>
      <c r="BD32" s="13">
        <f t="shared" si="17"/>
        <v>-504</v>
      </c>
      <c r="BE32" s="111">
        <v>2236</v>
      </c>
      <c r="BF32" s="19">
        <v>2828.7</v>
      </c>
      <c r="BG32" s="14">
        <f t="shared" si="22"/>
        <v>126.5</v>
      </c>
      <c r="BH32" s="19">
        <v>1369</v>
      </c>
      <c r="BI32" s="19">
        <v>1624</v>
      </c>
      <c r="BJ32" s="14">
        <f t="shared" si="23"/>
        <v>118.6</v>
      </c>
      <c r="BK32" s="13">
        <f t="shared" si="24"/>
        <v>255</v>
      </c>
      <c r="BL32" s="121">
        <v>171</v>
      </c>
      <c r="BM32" s="19">
        <v>4795</v>
      </c>
      <c r="BN32" s="19">
        <v>5581</v>
      </c>
      <c r="BO32" s="14">
        <f t="shared" si="25"/>
        <v>116.4</v>
      </c>
      <c r="BP32" s="13">
        <f t="shared" si="26"/>
        <v>786</v>
      </c>
    </row>
    <row r="33" spans="1:68" s="8" customFormat="1" ht="20.25" customHeight="1" x14ac:dyDescent="0.25">
      <c r="A33" s="18" t="s">
        <v>38</v>
      </c>
      <c r="B33" s="19">
        <v>16355</v>
      </c>
      <c r="C33" s="111">
        <v>17019</v>
      </c>
      <c r="D33" s="14">
        <f t="shared" si="0"/>
        <v>104.0599205136044</v>
      </c>
      <c r="E33" s="13">
        <f t="shared" si="1"/>
        <v>664</v>
      </c>
      <c r="F33" s="19">
        <v>5417</v>
      </c>
      <c r="G33" s="19">
        <v>5202</v>
      </c>
      <c r="H33" s="14">
        <f t="shared" si="2"/>
        <v>96.031013476093776</v>
      </c>
      <c r="I33" s="13">
        <f t="shared" si="3"/>
        <v>-215</v>
      </c>
      <c r="J33" s="19">
        <v>5588</v>
      </c>
      <c r="K33" s="19">
        <v>5833</v>
      </c>
      <c r="L33" s="14">
        <f t="shared" si="4"/>
        <v>104.38439513242663</v>
      </c>
      <c r="M33" s="13">
        <f t="shared" si="5"/>
        <v>245</v>
      </c>
      <c r="N33" s="19">
        <v>3363</v>
      </c>
      <c r="O33" s="19">
        <v>3294</v>
      </c>
      <c r="P33" s="14">
        <f t="shared" si="6"/>
        <v>97.948260481712751</v>
      </c>
      <c r="Q33" s="13">
        <f t="shared" si="7"/>
        <v>-69</v>
      </c>
      <c r="R33" s="14">
        <f t="shared" si="27"/>
        <v>60.2</v>
      </c>
      <c r="S33" s="14">
        <f t="shared" si="18"/>
        <v>56.5</v>
      </c>
      <c r="T33" s="14">
        <f t="shared" si="19"/>
        <v>-3.7000000000000028</v>
      </c>
      <c r="U33" s="19">
        <v>430</v>
      </c>
      <c r="V33" s="19">
        <v>967</v>
      </c>
      <c r="W33" s="15" t="s">
        <v>147</v>
      </c>
      <c r="X33" s="13">
        <f t="shared" si="9"/>
        <v>537</v>
      </c>
      <c r="Y33" s="19">
        <v>29943</v>
      </c>
      <c r="Z33" s="19">
        <v>37737</v>
      </c>
      <c r="AA33" s="15">
        <f t="shared" si="10"/>
        <v>126.02945596633603</v>
      </c>
      <c r="AB33" s="13">
        <f t="shared" si="11"/>
        <v>7794</v>
      </c>
      <c r="AC33" s="19">
        <v>15608</v>
      </c>
      <c r="AD33" s="19">
        <v>16138</v>
      </c>
      <c r="AE33" s="15">
        <f t="shared" si="12"/>
        <v>103.39569451563302</v>
      </c>
      <c r="AF33" s="13">
        <f t="shared" si="13"/>
        <v>530</v>
      </c>
      <c r="AG33" s="19">
        <v>7393</v>
      </c>
      <c r="AH33" s="111">
        <v>14078</v>
      </c>
      <c r="AI33" s="15">
        <f t="shared" si="20"/>
        <v>190.4233734613824</v>
      </c>
      <c r="AJ33" s="13">
        <f t="shared" si="21"/>
        <v>6685</v>
      </c>
      <c r="AK33" s="19">
        <v>1054</v>
      </c>
      <c r="AL33" s="19">
        <v>1252</v>
      </c>
      <c r="AM33" s="15">
        <f t="shared" si="14"/>
        <v>118.78557874762808</v>
      </c>
      <c r="AN33" s="13">
        <f t="shared" si="15"/>
        <v>198</v>
      </c>
      <c r="AO33" s="20">
        <v>2333</v>
      </c>
      <c r="AP33" s="20">
        <v>2505</v>
      </c>
      <c r="AQ33" s="17">
        <v>107.4</v>
      </c>
      <c r="AR33" s="16">
        <v>172</v>
      </c>
      <c r="AS33" s="21">
        <v>8146</v>
      </c>
      <c r="AT33" s="19">
        <v>8563</v>
      </c>
      <c r="AU33" s="15">
        <v>105.1</v>
      </c>
      <c r="AV33" s="13">
        <v>417</v>
      </c>
      <c r="AW33" s="19">
        <v>11566</v>
      </c>
      <c r="AX33" s="19">
        <v>11830</v>
      </c>
      <c r="AY33" s="15">
        <v>102.28255230849039</v>
      </c>
      <c r="AZ33" s="13">
        <v>264</v>
      </c>
      <c r="BA33" s="19">
        <v>9454</v>
      </c>
      <c r="BB33" s="19">
        <v>9901</v>
      </c>
      <c r="BC33" s="15">
        <f t="shared" si="16"/>
        <v>104.72815739369578</v>
      </c>
      <c r="BD33" s="13">
        <f t="shared" si="17"/>
        <v>447</v>
      </c>
      <c r="BE33" s="111">
        <v>2604</v>
      </c>
      <c r="BF33" s="19">
        <v>3149</v>
      </c>
      <c r="BG33" s="14">
        <f t="shared" si="22"/>
        <v>120.9</v>
      </c>
      <c r="BH33" s="19">
        <v>2137</v>
      </c>
      <c r="BI33" s="19">
        <v>2170</v>
      </c>
      <c r="BJ33" s="14">
        <f t="shared" si="23"/>
        <v>101.5</v>
      </c>
      <c r="BK33" s="13">
        <f t="shared" si="24"/>
        <v>33</v>
      </c>
      <c r="BL33" s="121">
        <v>710</v>
      </c>
      <c r="BM33" s="19">
        <v>4340</v>
      </c>
      <c r="BN33" s="19">
        <v>5205</v>
      </c>
      <c r="BO33" s="14">
        <f t="shared" si="25"/>
        <v>119.9</v>
      </c>
      <c r="BP33" s="13">
        <f t="shared" si="26"/>
        <v>865</v>
      </c>
    </row>
    <row r="34" spans="1:68" s="8" customFormat="1" ht="20.25" customHeight="1" x14ac:dyDescent="0.25">
      <c r="A34" s="18" t="s">
        <v>39</v>
      </c>
      <c r="B34" s="19">
        <v>14202</v>
      </c>
      <c r="C34" s="111">
        <v>13767</v>
      </c>
      <c r="D34" s="14">
        <f t="shared" si="0"/>
        <v>96.937051119560621</v>
      </c>
      <c r="E34" s="13">
        <f t="shared" si="1"/>
        <v>-435</v>
      </c>
      <c r="F34" s="19">
        <v>4990</v>
      </c>
      <c r="G34" s="19">
        <v>5136</v>
      </c>
      <c r="H34" s="14">
        <f t="shared" si="2"/>
        <v>102.92585170340682</v>
      </c>
      <c r="I34" s="13">
        <f t="shared" si="3"/>
        <v>146</v>
      </c>
      <c r="J34" s="19">
        <v>5008</v>
      </c>
      <c r="K34" s="19">
        <v>5259</v>
      </c>
      <c r="L34" s="14">
        <f t="shared" si="4"/>
        <v>105.01198083067094</v>
      </c>
      <c r="M34" s="13">
        <f t="shared" si="5"/>
        <v>251</v>
      </c>
      <c r="N34" s="19">
        <v>1742</v>
      </c>
      <c r="O34" s="19">
        <v>1836</v>
      </c>
      <c r="P34" s="14">
        <f t="shared" si="6"/>
        <v>105.39609644087255</v>
      </c>
      <c r="Q34" s="13">
        <f t="shared" si="7"/>
        <v>94</v>
      </c>
      <c r="R34" s="14">
        <f t="shared" si="27"/>
        <v>34.799999999999997</v>
      </c>
      <c r="S34" s="14">
        <f t="shared" si="18"/>
        <v>34.9</v>
      </c>
      <c r="T34" s="14">
        <f t="shared" si="19"/>
        <v>0.10000000000000142</v>
      </c>
      <c r="U34" s="19">
        <v>461</v>
      </c>
      <c r="V34" s="19">
        <v>382</v>
      </c>
      <c r="W34" s="15">
        <f t="shared" si="8"/>
        <v>82.863340563991329</v>
      </c>
      <c r="X34" s="13">
        <f t="shared" si="9"/>
        <v>-79</v>
      </c>
      <c r="Y34" s="19">
        <v>44645</v>
      </c>
      <c r="Z34" s="19">
        <v>34314</v>
      </c>
      <c r="AA34" s="15">
        <f t="shared" si="10"/>
        <v>76.859670735804684</v>
      </c>
      <c r="AB34" s="13">
        <f t="shared" si="11"/>
        <v>-10331</v>
      </c>
      <c r="AC34" s="19">
        <v>13367</v>
      </c>
      <c r="AD34" s="19">
        <v>12697</v>
      </c>
      <c r="AE34" s="15">
        <f t="shared" si="12"/>
        <v>94.987656168175363</v>
      </c>
      <c r="AF34" s="13">
        <f t="shared" si="13"/>
        <v>-670</v>
      </c>
      <c r="AG34" s="19">
        <v>24145</v>
      </c>
      <c r="AH34" s="111">
        <v>17599</v>
      </c>
      <c r="AI34" s="15">
        <f t="shared" si="20"/>
        <v>72.888796852350382</v>
      </c>
      <c r="AJ34" s="13">
        <f t="shared" si="21"/>
        <v>-6546</v>
      </c>
      <c r="AK34" s="19">
        <v>479</v>
      </c>
      <c r="AL34" s="19">
        <v>481</v>
      </c>
      <c r="AM34" s="15">
        <f t="shared" si="14"/>
        <v>100.41753653444675</v>
      </c>
      <c r="AN34" s="13">
        <f t="shared" si="15"/>
        <v>2</v>
      </c>
      <c r="AO34" s="20">
        <v>5456</v>
      </c>
      <c r="AP34" s="20">
        <v>5646</v>
      </c>
      <c r="AQ34" s="17">
        <v>103.5</v>
      </c>
      <c r="AR34" s="16">
        <v>190</v>
      </c>
      <c r="AS34" s="21">
        <v>23875</v>
      </c>
      <c r="AT34" s="19">
        <v>28267</v>
      </c>
      <c r="AU34" s="15">
        <v>118.4</v>
      </c>
      <c r="AV34" s="13">
        <v>4392</v>
      </c>
      <c r="AW34" s="19">
        <v>9280</v>
      </c>
      <c r="AX34" s="19">
        <v>8516</v>
      </c>
      <c r="AY34" s="15">
        <v>91.767241379310349</v>
      </c>
      <c r="AZ34" s="13">
        <v>-764</v>
      </c>
      <c r="BA34" s="19">
        <v>8078</v>
      </c>
      <c r="BB34" s="19">
        <v>7508</v>
      </c>
      <c r="BC34" s="15">
        <f t="shared" si="16"/>
        <v>92.943797969794502</v>
      </c>
      <c r="BD34" s="13">
        <f t="shared" si="17"/>
        <v>-570</v>
      </c>
      <c r="BE34" s="111">
        <v>4964</v>
      </c>
      <c r="BF34" s="19">
        <v>5737.4</v>
      </c>
      <c r="BG34" s="14">
        <f t="shared" si="22"/>
        <v>115.6</v>
      </c>
      <c r="BH34" s="19">
        <v>9743</v>
      </c>
      <c r="BI34" s="19">
        <v>12109</v>
      </c>
      <c r="BJ34" s="14">
        <f t="shared" si="23"/>
        <v>124.3</v>
      </c>
      <c r="BK34" s="13">
        <f t="shared" si="24"/>
        <v>2366</v>
      </c>
      <c r="BL34" s="121">
        <v>8419</v>
      </c>
      <c r="BM34" s="19">
        <v>5884</v>
      </c>
      <c r="BN34" s="19">
        <v>7433</v>
      </c>
      <c r="BO34" s="14">
        <f t="shared" si="25"/>
        <v>126.3</v>
      </c>
      <c r="BP34" s="13">
        <f t="shared" si="26"/>
        <v>1549</v>
      </c>
    </row>
    <row r="35" spans="1:68" s="26" customFormat="1" x14ac:dyDescent="0.2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AS35" s="28"/>
      <c r="AT35" s="28"/>
      <c r="AU35" s="28"/>
      <c r="AV35" s="29"/>
      <c r="BD35" s="30"/>
      <c r="BE35" s="30"/>
      <c r="BF35" s="30"/>
    </row>
    <row r="36" spans="1:68" s="26" customFormat="1" x14ac:dyDescent="0.2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AS36" s="28"/>
      <c r="AT36" s="28"/>
      <c r="AU36" s="28"/>
      <c r="AV36" s="29"/>
      <c r="BD36" s="30"/>
      <c r="BE36" s="30"/>
      <c r="BF36" s="30"/>
    </row>
    <row r="37" spans="1:68" s="26" customFormat="1" x14ac:dyDescent="0.2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AS37" s="28"/>
      <c r="AT37" s="28"/>
      <c r="AU37" s="28"/>
      <c r="AV37" s="29"/>
      <c r="BD37" s="30"/>
      <c r="BE37" s="30"/>
      <c r="BF37" s="30"/>
    </row>
    <row r="38" spans="1:68" s="26" customFormat="1" x14ac:dyDescent="0.2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AV38" s="30"/>
      <c r="BD38" s="30"/>
      <c r="BE38" s="30"/>
      <c r="BF38" s="30"/>
    </row>
    <row r="39" spans="1:68" s="26" customFormat="1" x14ac:dyDescent="0.2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BD39" s="30"/>
      <c r="BE39" s="30"/>
      <c r="BF39" s="30"/>
    </row>
    <row r="40" spans="1:68" s="26" customFormat="1" x14ac:dyDescent="0.2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68" s="26" customFormat="1" x14ac:dyDescent="0.2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68" s="26" customFormat="1" x14ac:dyDescent="0.2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68" s="26" customFormat="1" x14ac:dyDescent="0.2"/>
    <row r="44" spans="1:68" s="26" customFormat="1" x14ac:dyDescent="0.2"/>
    <row r="45" spans="1:68" s="26" customFormat="1" x14ac:dyDescent="0.2"/>
    <row r="46" spans="1:68" s="26" customFormat="1" x14ac:dyDescent="0.2"/>
    <row r="47" spans="1:68" s="26" customFormat="1" x14ac:dyDescent="0.2"/>
    <row r="48" spans="1:68" s="26" customFormat="1" x14ac:dyDescent="0.2"/>
    <row r="49" s="26" customFormat="1" x14ac:dyDescent="0.2"/>
    <row r="50" s="26" customFormat="1" x14ac:dyDescent="0.2"/>
    <row r="51" s="26" customFormat="1" x14ac:dyDescent="0.2"/>
    <row r="52" s="26" customFormat="1" x14ac:dyDescent="0.2"/>
    <row r="53" s="26" customFormat="1" x14ac:dyDescent="0.2"/>
    <row r="54" s="26" customFormat="1" x14ac:dyDescent="0.2"/>
    <row r="55" s="26" customFormat="1" x14ac:dyDescent="0.2"/>
    <row r="56" s="26" customFormat="1" x14ac:dyDescent="0.2"/>
    <row r="57" s="26" customFormat="1" x14ac:dyDescent="0.2"/>
    <row r="58" s="26" customFormat="1" x14ac:dyDescent="0.2"/>
    <row r="59" s="26" customFormat="1" x14ac:dyDescent="0.2"/>
    <row r="60" s="26" customFormat="1" x14ac:dyDescent="0.2"/>
    <row r="61" s="26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</sheetData>
  <mergeCells count="76"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  <mergeCell ref="J3:M5"/>
    <mergeCell ref="N3:Q5"/>
    <mergeCell ref="F3:I3"/>
    <mergeCell ref="F4:I5"/>
    <mergeCell ref="R3:T5"/>
    <mergeCell ref="Y3:AB5"/>
    <mergeCell ref="U3:X5"/>
    <mergeCell ref="AW3:AZ5"/>
    <mergeCell ref="BA3:BD3"/>
    <mergeCell ref="BA4:BD5"/>
    <mergeCell ref="Y6:Y7"/>
    <mergeCell ref="Z6:Z7"/>
    <mergeCell ref="AK6:AK7"/>
    <mergeCell ref="AL6:AL7"/>
    <mergeCell ref="AA6:AB6"/>
    <mergeCell ref="AC6:AC7"/>
    <mergeCell ref="AD6:AD7"/>
    <mergeCell ref="AE6:AF6"/>
    <mergeCell ref="AG6:AG7"/>
    <mergeCell ref="AM6:AN6"/>
    <mergeCell ref="AO6:AO7"/>
    <mergeCell ref="BA6:BA7"/>
    <mergeCell ref="AQ6:AR6"/>
    <mergeCell ref="L6:M6"/>
    <mergeCell ref="N6:N7"/>
    <mergeCell ref="O6:O7"/>
    <mergeCell ref="P6:Q6"/>
    <mergeCell ref="U6:U7"/>
    <mergeCell ref="V6:V7"/>
    <mergeCell ref="W6:X6"/>
    <mergeCell ref="AH6:AH7"/>
    <mergeCell ref="BE3:BG5"/>
    <mergeCell ref="AC4:AF5"/>
    <mergeCell ref="AG4:AJ5"/>
    <mergeCell ref="AC3:AJ3"/>
    <mergeCell ref="AK3:AN5"/>
    <mergeCell ref="AO3:AR5"/>
    <mergeCell ref="AS3:AV5"/>
    <mergeCell ref="BB6:BB7"/>
    <mergeCell ref="BC6:BD6"/>
    <mergeCell ref="BE6:BE7"/>
    <mergeCell ref="BF6:BF7"/>
    <mergeCell ref="AP6:AP7"/>
    <mergeCell ref="AI6:AJ6"/>
    <mergeCell ref="AU6:AV6"/>
    <mergeCell ref="AW6:AW7"/>
    <mergeCell ref="AX6:AX7"/>
    <mergeCell ref="AY6:AZ6"/>
    <mergeCell ref="AS6:AS7"/>
    <mergeCell ref="AT6:AT7"/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</mergeCells>
  <printOptions horizontalCentered="1"/>
  <pageMargins left="0" right="0" top="0" bottom="0" header="0.31496062992125984" footer="0.31496062992125984"/>
  <pageSetup paperSize="9" scale="77" orientation="landscape" r:id="rId1"/>
  <colBreaks count="3" manualBreakCount="3">
    <brk id="20" max="33" man="1"/>
    <brk id="36" max="33" man="1"/>
    <brk id="4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Виногородський Рустам</cp:lastModifiedBy>
  <cp:lastPrinted>2019-04-15T08:45:15Z</cp:lastPrinted>
  <dcterms:created xsi:type="dcterms:W3CDTF">2017-11-17T08:56:41Z</dcterms:created>
  <dcterms:modified xsi:type="dcterms:W3CDTF">2019-05-14T11:40:17Z</dcterms:modified>
</cp:coreProperties>
</file>