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8\ПОРТАЛ\2. ПУБЛІКАЦІЇ\1.Ситуація на ринку праці та результати діяльності державної служби зайнятості\11_листопад\"/>
    </mc:Choice>
  </mc:AlternateContent>
  <bookViews>
    <workbookView xWindow="0" yWindow="0" windowWidth="20400" windowHeight="7365" tabRatio="573"/>
  </bookViews>
  <sheets>
    <sheet name="1 " sheetId="7" r:id="rId1"/>
    <sheet name="2 " sheetId="9" r:id="rId2"/>
    <sheet name=" 3 " sheetId="10" r:id="rId3"/>
    <sheet name="4 " sheetId="11" r:id="rId4"/>
    <sheet name="5 " sheetId="12" r:id="rId5"/>
    <sheet name="6" sheetId="19" r:id="rId6"/>
    <sheet name="7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'!$B$1:$F$32</definedName>
    <definedName name="_xlnm.Print_Area" localSheetId="0">'1 '!$A$1:$K$10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'6'!$A$1:$E$31</definedName>
    <definedName name="_xlnm.Print_Area" localSheetId="6">'7'!$A$1:$BP$34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L11" i="10" l="1"/>
  <c r="AE9" i="14" l="1"/>
  <c r="AA9" i="14"/>
  <c r="BP34" i="14"/>
  <c r="BO34" i="14"/>
  <c r="BP33" i="14"/>
  <c r="BO33" i="14"/>
  <c r="BP32" i="14"/>
  <c r="BO32" i="14"/>
  <c r="BP31" i="14"/>
  <c r="BO31" i="14"/>
  <c r="BP30" i="14"/>
  <c r="BO30" i="14"/>
  <c r="BP29" i="14"/>
  <c r="BO29" i="14"/>
  <c r="BP28" i="14"/>
  <c r="BO28" i="14"/>
  <c r="BP27" i="14"/>
  <c r="BO27" i="14"/>
  <c r="BP26" i="14"/>
  <c r="BO26" i="14"/>
  <c r="BP25" i="14"/>
  <c r="BO25" i="14"/>
  <c r="BP24" i="14"/>
  <c r="BO24" i="14"/>
  <c r="BP23" i="14"/>
  <c r="BO23" i="14"/>
  <c r="BP22" i="14"/>
  <c r="BO22" i="14"/>
  <c r="BP21" i="14"/>
  <c r="BO21" i="14"/>
  <c r="BP20" i="14"/>
  <c r="BO20" i="14"/>
  <c r="BP19" i="14"/>
  <c r="BO19" i="14"/>
  <c r="BP18" i="14"/>
  <c r="BO18" i="14"/>
  <c r="BP17" i="14"/>
  <c r="BO17" i="14"/>
  <c r="BP16" i="14"/>
  <c r="BO16" i="14"/>
  <c r="BP15" i="14"/>
  <c r="BO15" i="14"/>
  <c r="BP14" i="14"/>
  <c r="BO14" i="14"/>
  <c r="BP13" i="14"/>
  <c r="BO13" i="14"/>
  <c r="BP12" i="14"/>
  <c r="BO12" i="14"/>
  <c r="BP11" i="14"/>
  <c r="BO11" i="14"/>
  <c r="BP10" i="14"/>
  <c r="BO10" i="14"/>
  <c r="BP9" i="14"/>
  <c r="BO9" i="14"/>
  <c r="BL34" i="14"/>
  <c r="BK34" i="14"/>
  <c r="BH34" i="14"/>
  <c r="BG34" i="14"/>
  <c r="BL33" i="14"/>
  <c r="BK33" i="14"/>
  <c r="BH33" i="14"/>
  <c r="BG33" i="14"/>
  <c r="BL32" i="14"/>
  <c r="BK32" i="14"/>
  <c r="BH32" i="14"/>
  <c r="BG32" i="14"/>
  <c r="BL31" i="14"/>
  <c r="BK31" i="14"/>
  <c r="BH31" i="14"/>
  <c r="BG31" i="14"/>
  <c r="BL30" i="14"/>
  <c r="BK30" i="14"/>
  <c r="BH30" i="14"/>
  <c r="BG30" i="14"/>
  <c r="BL29" i="14"/>
  <c r="BK29" i="14"/>
  <c r="BH29" i="14"/>
  <c r="BG29" i="14"/>
  <c r="BL28" i="14"/>
  <c r="BK28" i="14"/>
  <c r="BH28" i="14"/>
  <c r="BG28" i="14"/>
  <c r="BL27" i="14"/>
  <c r="BK27" i="14"/>
  <c r="BH27" i="14"/>
  <c r="BG27" i="14"/>
  <c r="BL26" i="14"/>
  <c r="BK26" i="14"/>
  <c r="BH26" i="14"/>
  <c r="BG26" i="14"/>
  <c r="BL25" i="14"/>
  <c r="BK25" i="14"/>
  <c r="BH25" i="14"/>
  <c r="BG25" i="14"/>
  <c r="BL24" i="14"/>
  <c r="BK24" i="14"/>
  <c r="BH24" i="14"/>
  <c r="BG24" i="14"/>
  <c r="BL23" i="14"/>
  <c r="BK23" i="14"/>
  <c r="BH23" i="14"/>
  <c r="BG23" i="14"/>
  <c r="BL22" i="14"/>
  <c r="BK22" i="14"/>
  <c r="BH22" i="14"/>
  <c r="BG22" i="14"/>
  <c r="BL21" i="14"/>
  <c r="BK21" i="14"/>
  <c r="BH21" i="14"/>
  <c r="BG21" i="14"/>
  <c r="BL20" i="14"/>
  <c r="BK20" i="14"/>
  <c r="BH20" i="14"/>
  <c r="BG20" i="14"/>
  <c r="BL19" i="14"/>
  <c r="BK19" i="14"/>
  <c r="BH19" i="14"/>
  <c r="BG19" i="14"/>
  <c r="BL18" i="14"/>
  <c r="BK18" i="14"/>
  <c r="BH18" i="14"/>
  <c r="BG18" i="14"/>
  <c r="BL17" i="14"/>
  <c r="BK17" i="14"/>
  <c r="BH17" i="14"/>
  <c r="BG17" i="14"/>
  <c r="BL16" i="14"/>
  <c r="BK16" i="14"/>
  <c r="BH16" i="14"/>
  <c r="BG16" i="14"/>
  <c r="BL15" i="14"/>
  <c r="BK15" i="14"/>
  <c r="BH15" i="14"/>
  <c r="BG15" i="14"/>
  <c r="BL14" i="14"/>
  <c r="BK14" i="14"/>
  <c r="BH14" i="14"/>
  <c r="BG14" i="14"/>
  <c r="BL13" i="14"/>
  <c r="BK13" i="14"/>
  <c r="BH13" i="14"/>
  <c r="BG13" i="14"/>
  <c r="BL12" i="14"/>
  <c r="BK12" i="14"/>
  <c r="BH12" i="14"/>
  <c r="BG12" i="14"/>
  <c r="BL11" i="14"/>
  <c r="BH11" i="14"/>
  <c r="BG11" i="14"/>
  <c r="BL10" i="14"/>
  <c r="BK10" i="14"/>
  <c r="BH10" i="14"/>
  <c r="BG10" i="14"/>
  <c r="BJ9" i="14"/>
  <c r="BL9" i="14" s="1"/>
  <c r="BI9" i="14"/>
  <c r="BK9" i="14" s="1"/>
  <c r="BF9" i="14"/>
  <c r="BH9" i="14" s="1"/>
  <c r="BE9" i="14"/>
  <c r="BG9" i="14" s="1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1" i="14"/>
  <c r="BD32" i="14"/>
  <c r="BD33" i="14"/>
  <c r="BD34" i="14"/>
  <c r="BA34" i="14"/>
  <c r="AZ34" i="14"/>
  <c r="AW34" i="14"/>
  <c r="AV34" i="14"/>
  <c r="BA33" i="14"/>
  <c r="AZ33" i="14"/>
  <c r="AW33" i="14"/>
  <c r="AV33" i="14"/>
  <c r="BA32" i="14"/>
  <c r="AZ32" i="14"/>
  <c r="AW32" i="14"/>
  <c r="AV32" i="14"/>
  <c r="BA31" i="14"/>
  <c r="AZ31" i="14"/>
  <c r="AW31" i="14"/>
  <c r="AV31" i="14"/>
  <c r="BA30" i="14"/>
  <c r="AZ30" i="14"/>
  <c r="AW30" i="14"/>
  <c r="AV30" i="14"/>
  <c r="BA29" i="14"/>
  <c r="AZ29" i="14"/>
  <c r="AW29" i="14"/>
  <c r="AV29" i="14"/>
  <c r="BA28" i="14"/>
  <c r="AZ28" i="14"/>
  <c r="AW28" i="14"/>
  <c r="AV28" i="14"/>
  <c r="BA27" i="14"/>
  <c r="AZ27" i="14"/>
  <c r="AW27" i="14"/>
  <c r="AV27" i="14"/>
  <c r="BA26" i="14"/>
  <c r="AZ26" i="14"/>
  <c r="AW26" i="14"/>
  <c r="AV26" i="14"/>
  <c r="BA25" i="14"/>
  <c r="AZ25" i="14"/>
  <c r="AW25" i="14"/>
  <c r="AV25" i="14"/>
  <c r="BA24" i="14"/>
  <c r="AZ24" i="14"/>
  <c r="AW24" i="14"/>
  <c r="AV24" i="14"/>
  <c r="BA23" i="14"/>
  <c r="AZ23" i="14"/>
  <c r="AW23" i="14"/>
  <c r="AV23" i="14"/>
  <c r="BA22" i="14"/>
  <c r="AZ22" i="14"/>
  <c r="AW22" i="14"/>
  <c r="AV22" i="14"/>
  <c r="BA21" i="14"/>
  <c r="AZ21" i="14"/>
  <c r="AW21" i="14"/>
  <c r="AV21" i="14"/>
  <c r="BA20" i="14"/>
  <c r="AZ20" i="14"/>
  <c r="AW20" i="14"/>
  <c r="AV20" i="14"/>
  <c r="BA19" i="14"/>
  <c r="AZ19" i="14"/>
  <c r="AW19" i="14"/>
  <c r="AV19" i="14"/>
  <c r="BA18" i="14"/>
  <c r="AZ18" i="14"/>
  <c r="AW18" i="14"/>
  <c r="AV18" i="14"/>
  <c r="BA17" i="14"/>
  <c r="AZ17" i="14"/>
  <c r="AW17" i="14"/>
  <c r="AV17" i="14"/>
  <c r="BA16" i="14"/>
  <c r="AZ16" i="14"/>
  <c r="AW16" i="14"/>
  <c r="AV16" i="14"/>
  <c r="BA15" i="14"/>
  <c r="AZ15" i="14"/>
  <c r="AW15" i="14"/>
  <c r="AV15" i="14"/>
  <c r="BA14" i="14"/>
  <c r="AZ14" i="14"/>
  <c r="AW14" i="14"/>
  <c r="AV14" i="14"/>
  <c r="BA13" i="14"/>
  <c r="AZ13" i="14"/>
  <c r="AW13" i="14"/>
  <c r="AV13" i="14"/>
  <c r="BA12" i="14"/>
  <c r="AZ12" i="14"/>
  <c r="AW12" i="14"/>
  <c r="AV12" i="14"/>
  <c r="BA11" i="14"/>
  <c r="AZ11" i="14"/>
  <c r="AW11" i="14"/>
  <c r="AV11" i="14"/>
  <c r="BA10" i="14"/>
  <c r="AZ10" i="14"/>
  <c r="AW10" i="14"/>
  <c r="AV10" i="14"/>
  <c r="AY9" i="14"/>
  <c r="AZ9" i="14" s="1"/>
  <c r="AX9" i="14"/>
  <c r="AU9" i="14"/>
  <c r="AW9" i="14" s="1"/>
  <c r="AT9" i="14"/>
  <c r="AS34" i="14"/>
  <c r="AR34" i="14"/>
  <c r="AO34" i="14"/>
  <c r="AN34" i="14"/>
  <c r="AS33" i="14"/>
  <c r="AR33" i="14"/>
  <c r="AO33" i="14"/>
  <c r="AN33" i="14"/>
  <c r="AS32" i="14"/>
  <c r="AR32" i="14"/>
  <c r="AO32" i="14"/>
  <c r="AN32" i="14"/>
  <c r="AS31" i="14"/>
  <c r="AR31" i="14"/>
  <c r="AO31" i="14"/>
  <c r="AN31" i="14"/>
  <c r="AS30" i="14"/>
  <c r="AR30" i="14"/>
  <c r="AO30" i="14"/>
  <c r="AN30" i="14"/>
  <c r="AS29" i="14"/>
  <c r="AR29" i="14"/>
  <c r="AO29" i="14"/>
  <c r="AN29" i="14"/>
  <c r="AS28" i="14"/>
  <c r="AR28" i="14"/>
  <c r="AO28" i="14"/>
  <c r="AN28" i="14"/>
  <c r="AS27" i="14"/>
  <c r="AR27" i="14"/>
  <c r="AO27" i="14"/>
  <c r="AN27" i="14"/>
  <c r="AS26" i="14"/>
  <c r="AR26" i="14"/>
  <c r="AO26" i="14"/>
  <c r="AN26" i="14"/>
  <c r="AS25" i="14"/>
  <c r="AR25" i="14"/>
  <c r="AO25" i="14"/>
  <c r="AN25" i="14"/>
  <c r="AS24" i="14"/>
  <c r="AR24" i="14"/>
  <c r="AO24" i="14"/>
  <c r="AN24" i="14"/>
  <c r="AS23" i="14"/>
  <c r="AR23" i="14"/>
  <c r="AO23" i="14"/>
  <c r="AN23" i="14"/>
  <c r="AS22" i="14"/>
  <c r="AR22" i="14"/>
  <c r="AO22" i="14"/>
  <c r="AN22" i="14"/>
  <c r="AS21" i="14"/>
  <c r="AR21" i="14"/>
  <c r="AO21" i="14"/>
  <c r="AN21" i="14"/>
  <c r="AS20" i="14"/>
  <c r="AR20" i="14"/>
  <c r="AO20" i="14"/>
  <c r="AN20" i="14"/>
  <c r="AS19" i="14"/>
  <c r="AR19" i="14"/>
  <c r="AO19" i="14"/>
  <c r="AN19" i="14"/>
  <c r="AS18" i="14"/>
  <c r="AR18" i="14"/>
  <c r="AO18" i="14"/>
  <c r="AN18" i="14"/>
  <c r="AS17" i="14"/>
  <c r="AR17" i="14"/>
  <c r="AO17" i="14"/>
  <c r="AN17" i="14"/>
  <c r="AS16" i="14"/>
  <c r="AR16" i="14"/>
  <c r="AO16" i="14"/>
  <c r="AN16" i="14"/>
  <c r="AS15" i="14"/>
  <c r="AR15" i="14"/>
  <c r="AO15" i="14"/>
  <c r="AN15" i="14"/>
  <c r="AS14" i="14"/>
  <c r="AR14" i="14"/>
  <c r="AO14" i="14"/>
  <c r="AN14" i="14"/>
  <c r="AS13" i="14"/>
  <c r="AR13" i="14"/>
  <c r="AO13" i="14"/>
  <c r="AN13" i="14"/>
  <c r="AS12" i="14"/>
  <c r="AR12" i="14"/>
  <c r="AO12" i="14"/>
  <c r="AN12" i="14"/>
  <c r="AS11" i="14"/>
  <c r="AR11" i="14"/>
  <c r="AO11" i="14"/>
  <c r="AN11" i="14"/>
  <c r="AS10" i="14"/>
  <c r="AR10" i="14"/>
  <c r="AO10" i="14"/>
  <c r="AN10" i="14"/>
  <c r="AQ9" i="14"/>
  <c r="AP9" i="14"/>
  <c r="AS9" i="14" s="1"/>
  <c r="AM9" i="14"/>
  <c r="AL9" i="14"/>
  <c r="AO9" i="14" s="1"/>
  <c r="AK34" i="14"/>
  <c r="AJ34" i="14"/>
  <c r="AK33" i="14"/>
  <c r="AJ33" i="14"/>
  <c r="AK32" i="14"/>
  <c r="AJ32" i="14"/>
  <c r="AK31" i="14"/>
  <c r="AJ31" i="14"/>
  <c r="AK30" i="14"/>
  <c r="AJ30" i="14"/>
  <c r="AK29" i="14"/>
  <c r="AJ29" i="14"/>
  <c r="AK28" i="14"/>
  <c r="AJ28" i="14"/>
  <c r="AK27" i="14"/>
  <c r="AJ27" i="14"/>
  <c r="AK26" i="14"/>
  <c r="AJ26" i="14"/>
  <c r="AK25" i="14"/>
  <c r="AJ25" i="14"/>
  <c r="AK24" i="14"/>
  <c r="AJ24" i="14"/>
  <c r="AK23" i="14"/>
  <c r="AJ23" i="14"/>
  <c r="AK22" i="14"/>
  <c r="AJ22" i="14"/>
  <c r="AK21" i="14"/>
  <c r="AJ21" i="14"/>
  <c r="AK20" i="14"/>
  <c r="AJ20" i="14"/>
  <c r="AK19" i="14"/>
  <c r="AJ19" i="14"/>
  <c r="AK18" i="14"/>
  <c r="AJ18" i="14"/>
  <c r="AK17" i="14"/>
  <c r="AJ17" i="14"/>
  <c r="AK16" i="14"/>
  <c r="AJ16" i="14"/>
  <c r="AK15" i="14"/>
  <c r="AJ15" i="14"/>
  <c r="AK14" i="14"/>
  <c r="AJ14" i="14"/>
  <c r="AK13" i="14"/>
  <c r="AJ13" i="14"/>
  <c r="AK12" i="14"/>
  <c r="AJ12" i="14"/>
  <c r="AK11" i="14"/>
  <c r="AJ11" i="14"/>
  <c r="AK10" i="14"/>
  <c r="AJ10" i="14"/>
  <c r="AK9" i="14"/>
  <c r="AI9" i="14"/>
  <c r="AJ9" i="14" s="1"/>
  <c r="AH9" i="14"/>
  <c r="U34" i="14"/>
  <c r="T34" i="14"/>
  <c r="U33" i="14"/>
  <c r="T33" i="14"/>
  <c r="U32" i="14"/>
  <c r="T32" i="14"/>
  <c r="U31" i="14"/>
  <c r="T31" i="14"/>
  <c r="U30" i="14"/>
  <c r="T30" i="14"/>
  <c r="U29" i="14"/>
  <c r="T29" i="14"/>
  <c r="U28" i="14"/>
  <c r="T28" i="14"/>
  <c r="U27" i="14"/>
  <c r="T27" i="14"/>
  <c r="U26" i="14"/>
  <c r="T26" i="14"/>
  <c r="U25" i="14"/>
  <c r="T25" i="14"/>
  <c r="U24" i="14"/>
  <c r="T24" i="14"/>
  <c r="U23" i="14"/>
  <c r="T23" i="14"/>
  <c r="U22" i="14"/>
  <c r="T22" i="14"/>
  <c r="U21" i="14"/>
  <c r="T21" i="14"/>
  <c r="U20" i="14"/>
  <c r="T20" i="14"/>
  <c r="U19" i="14"/>
  <c r="T19" i="14"/>
  <c r="U18" i="14"/>
  <c r="T18" i="14"/>
  <c r="U17" i="14"/>
  <c r="T17" i="14"/>
  <c r="U16" i="14"/>
  <c r="T16" i="14"/>
  <c r="U15" i="14"/>
  <c r="T15" i="14"/>
  <c r="U14" i="14"/>
  <c r="T14" i="14"/>
  <c r="U13" i="14"/>
  <c r="T13" i="14"/>
  <c r="U12" i="14"/>
  <c r="T12" i="14"/>
  <c r="U11" i="14"/>
  <c r="T11" i="14"/>
  <c r="U10" i="14"/>
  <c r="T10" i="14"/>
  <c r="U9" i="14"/>
  <c r="S9" i="14"/>
  <c r="T9" i="14" s="1"/>
  <c r="R9" i="14"/>
  <c r="Q34" i="14"/>
  <c r="P34" i="14"/>
  <c r="Q33" i="14"/>
  <c r="P33" i="14"/>
  <c r="Q32" i="14"/>
  <c r="P32" i="14"/>
  <c r="Q31" i="14"/>
  <c r="P31" i="14"/>
  <c r="Q30" i="14"/>
  <c r="P30" i="14"/>
  <c r="Q29" i="14"/>
  <c r="P29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22" i="14"/>
  <c r="P22" i="14"/>
  <c r="Q21" i="14"/>
  <c r="P21" i="14"/>
  <c r="Q20" i="14"/>
  <c r="P20" i="14"/>
  <c r="Q19" i="14"/>
  <c r="P19" i="14"/>
  <c r="Q18" i="14"/>
  <c r="P18" i="14"/>
  <c r="Q17" i="14"/>
  <c r="P17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Q10" i="14"/>
  <c r="P10" i="14"/>
  <c r="Q9" i="14"/>
  <c r="O9" i="14"/>
  <c r="P9" i="14" s="1"/>
  <c r="N9" i="14"/>
  <c r="M34" i="14"/>
  <c r="L34" i="14"/>
  <c r="I34" i="14"/>
  <c r="H34" i="14"/>
  <c r="E34" i="14"/>
  <c r="D34" i="14"/>
  <c r="M33" i="14"/>
  <c r="L33" i="14"/>
  <c r="I33" i="14"/>
  <c r="H33" i="14"/>
  <c r="E33" i="14"/>
  <c r="D33" i="14"/>
  <c r="M32" i="14"/>
  <c r="L32" i="14"/>
  <c r="I32" i="14"/>
  <c r="H32" i="14"/>
  <c r="E32" i="14"/>
  <c r="D32" i="14"/>
  <c r="M31" i="14"/>
  <c r="L31" i="14"/>
  <c r="I31" i="14"/>
  <c r="H31" i="14"/>
  <c r="E31" i="14"/>
  <c r="D31" i="14"/>
  <c r="M30" i="14"/>
  <c r="L30" i="14"/>
  <c r="I30" i="14"/>
  <c r="H30" i="14"/>
  <c r="E30" i="14"/>
  <c r="D30" i="14"/>
  <c r="M29" i="14"/>
  <c r="L29" i="14"/>
  <c r="I29" i="14"/>
  <c r="H29" i="14"/>
  <c r="E29" i="14"/>
  <c r="D29" i="14"/>
  <c r="M28" i="14"/>
  <c r="L28" i="14"/>
  <c r="I28" i="14"/>
  <c r="H28" i="14"/>
  <c r="E28" i="14"/>
  <c r="D28" i="14"/>
  <c r="M27" i="14"/>
  <c r="L27" i="14"/>
  <c r="I27" i="14"/>
  <c r="H27" i="14"/>
  <c r="E27" i="14"/>
  <c r="D27" i="14"/>
  <c r="M26" i="14"/>
  <c r="L26" i="14"/>
  <c r="I26" i="14"/>
  <c r="H26" i="14"/>
  <c r="E26" i="14"/>
  <c r="D26" i="14"/>
  <c r="M25" i="14"/>
  <c r="L25" i="14"/>
  <c r="I25" i="14"/>
  <c r="H25" i="14"/>
  <c r="E25" i="14"/>
  <c r="D25" i="14"/>
  <c r="M24" i="14"/>
  <c r="L24" i="14"/>
  <c r="I24" i="14"/>
  <c r="H24" i="14"/>
  <c r="E24" i="14"/>
  <c r="D24" i="14"/>
  <c r="M23" i="14"/>
  <c r="L23" i="14"/>
  <c r="I23" i="14"/>
  <c r="H23" i="14"/>
  <c r="E23" i="14"/>
  <c r="D23" i="14"/>
  <c r="M22" i="14"/>
  <c r="L22" i="14"/>
  <c r="I22" i="14"/>
  <c r="H22" i="14"/>
  <c r="E22" i="14"/>
  <c r="D22" i="14"/>
  <c r="M21" i="14"/>
  <c r="L21" i="14"/>
  <c r="I21" i="14"/>
  <c r="H21" i="14"/>
  <c r="E21" i="14"/>
  <c r="D21" i="14"/>
  <c r="M20" i="14"/>
  <c r="L20" i="14"/>
  <c r="I20" i="14"/>
  <c r="H20" i="14"/>
  <c r="E20" i="14"/>
  <c r="D20" i="14"/>
  <c r="M19" i="14"/>
  <c r="L19" i="14"/>
  <c r="I19" i="14"/>
  <c r="H19" i="14"/>
  <c r="E19" i="14"/>
  <c r="D19" i="14"/>
  <c r="M18" i="14"/>
  <c r="L18" i="14"/>
  <c r="I18" i="14"/>
  <c r="H18" i="14"/>
  <c r="E18" i="14"/>
  <c r="D18" i="14"/>
  <c r="M17" i="14"/>
  <c r="L17" i="14"/>
  <c r="I17" i="14"/>
  <c r="H17" i="14"/>
  <c r="E17" i="14"/>
  <c r="D17" i="14"/>
  <c r="M16" i="14"/>
  <c r="L16" i="14"/>
  <c r="I16" i="14"/>
  <c r="H16" i="14"/>
  <c r="E16" i="14"/>
  <c r="D16" i="14"/>
  <c r="M15" i="14"/>
  <c r="L15" i="14"/>
  <c r="I15" i="14"/>
  <c r="H15" i="14"/>
  <c r="E15" i="14"/>
  <c r="D15" i="14"/>
  <c r="M14" i="14"/>
  <c r="L14" i="14"/>
  <c r="I14" i="14"/>
  <c r="H14" i="14"/>
  <c r="E14" i="14"/>
  <c r="D14" i="14"/>
  <c r="M13" i="14"/>
  <c r="L13" i="14"/>
  <c r="I13" i="14"/>
  <c r="H13" i="14"/>
  <c r="E13" i="14"/>
  <c r="D13" i="14"/>
  <c r="M12" i="14"/>
  <c r="L12" i="14"/>
  <c r="I12" i="14"/>
  <c r="H12" i="14"/>
  <c r="E12" i="14"/>
  <c r="D12" i="14"/>
  <c r="M11" i="14"/>
  <c r="L11" i="14"/>
  <c r="I11" i="14"/>
  <c r="H11" i="14"/>
  <c r="E11" i="14"/>
  <c r="D11" i="14"/>
  <c r="M10" i="14"/>
  <c r="L10" i="14"/>
  <c r="I10" i="14"/>
  <c r="H10" i="14"/>
  <c r="E10" i="14"/>
  <c r="D10" i="14"/>
  <c r="M9" i="14"/>
  <c r="K9" i="14"/>
  <c r="L9" i="14" s="1"/>
  <c r="J9" i="14"/>
  <c r="I9" i="14"/>
  <c r="G9" i="14"/>
  <c r="H9" i="14" s="1"/>
  <c r="F9" i="14"/>
  <c r="E9" i="14"/>
  <c r="C9" i="14"/>
  <c r="D9" i="14" s="1"/>
  <c r="B9" i="14"/>
  <c r="BA9" i="14" l="1"/>
  <c r="AV9" i="14"/>
  <c r="AN9" i="14"/>
  <c r="AR9" i="14"/>
  <c r="C31" i="19" l="1"/>
  <c r="B31" i="19"/>
  <c r="D30" i="19"/>
  <c r="E29" i="19"/>
  <c r="D29" i="19"/>
  <c r="E28" i="19"/>
  <c r="D28" i="19"/>
  <c r="D27" i="19"/>
  <c r="E26" i="19"/>
  <c r="D26" i="19"/>
  <c r="E25" i="19"/>
  <c r="D25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3" i="19"/>
  <c r="D13" i="19"/>
  <c r="E12" i="19"/>
  <c r="D12" i="19"/>
  <c r="E9" i="19"/>
  <c r="D9" i="19"/>
  <c r="E7" i="19"/>
  <c r="D7" i="19"/>
  <c r="G6" i="19"/>
  <c r="F6" i="19"/>
  <c r="E6" i="19"/>
  <c r="D6" i="19"/>
  <c r="E5" i="19"/>
  <c r="D5" i="19"/>
  <c r="E4" i="19"/>
  <c r="D4" i="19"/>
  <c r="D7" i="11" l="1"/>
  <c r="E7" i="11"/>
  <c r="D15" i="12" l="1"/>
  <c r="D14" i="12"/>
  <c r="D13" i="12"/>
  <c r="D12" i="12"/>
  <c r="D11" i="12"/>
  <c r="D10" i="12"/>
  <c r="D9" i="12"/>
  <c r="D8" i="12"/>
  <c r="D7" i="12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AD9" i="14" l="1"/>
  <c r="Z9" i="14"/>
  <c r="V9" i="14"/>
  <c r="AG34" i="14"/>
  <c r="AF34" i="14"/>
  <c r="AG33" i="14"/>
  <c r="AF33" i="14"/>
  <c r="AG32" i="14"/>
  <c r="AF32" i="14"/>
  <c r="AG31" i="14"/>
  <c r="AF31" i="14"/>
  <c r="AG30" i="14"/>
  <c r="AF30" i="14"/>
  <c r="AG29" i="14"/>
  <c r="AF29" i="14"/>
  <c r="AG28" i="14"/>
  <c r="AF28" i="14"/>
  <c r="AG27" i="14"/>
  <c r="AF27" i="14"/>
  <c r="AG26" i="14"/>
  <c r="AF26" i="14"/>
  <c r="AG25" i="14"/>
  <c r="AF25" i="14"/>
  <c r="AG24" i="14"/>
  <c r="AF24" i="14"/>
  <c r="AG23" i="14"/>
  <c r="AF23" i="14"/>
  <c r="AG22" i="14"/>
  <c r="AF22" i="14"/>
  <c r="AG21" i="14"/>
  <c r="AF21" i="14"/>
  <c r="AG20" i="14"/>
  <c r="AF20" i="14"/>
  <c r="AG19" i="14"/>
  <c r="AF19" i="14"/>
  <c r="AG18" i="14"/>
  <c r="AF18" i="14"/>
  <c r="AG17" i="14"/>
  <c r="AF17" i="14"/>
  <c r="AG16" i="14"/>
  <c r="AF16" i="14"/>
  <c r="AG15" i="14"/>
  <c r="AF15" i="14"/>
  <c r="AG14" i="14"/>
  <c r="AF14" i="14"/>
  <c r="AG13" i="14"/>
  <c r="AF13" i="14"/>
  <c r="AG12" i="14"/>
  <c r="AF12" i="14"/>
  <c r="AG11" i="14"/>
  <c r="AF11" i="14"/>
  <c r="AG10" i="14"/>
  <c r="AF10" i="14"/>
  <c r="AC34" i="14"/>
  <c r="AB34" i="14"/>
  <c r="AC33" i="14"/>
  <c r="AB33" i="14"/>
  <c r="AC32" i="14"/>
  <c r="AB32" i="14"/>
  <c r="AC31" i="14"/>
  <c r="AB31" i="14"/>
  <c r="AC30" i="14"/>
  <c r="AB30" i="14"/>
  <c r="AC29" i="14"/>
  <c r="AB29" i="14"/>
  <c r="AC28" i="14"/>
  <c r="AB28" i="14"/>
  <c r="AC27" i="14"/>
  <c r="AB27" i="14"/>
  <c r="AC26" i="14"/>
  <c r="AB26" i="14"/>
  <c r="AC25" i="14"/>
  <c r="AB25" i="14"/>
  <c r="AC24" i="14"/>
  <c r="AB24" i="14"/>
  <c r="AC23" i="14"/>
  <c r="AB23" i="14"/>
  <c r="AC22" i="14"/>
  <c r="AB22" i="14"/>
  <c r="AC21" i="14"/>
  <c r="AB21" i="14"/>
  <c r="AC20" i="14"/>
  <c r="AB20" i="14"/>
  <c r="AC19" i="14"/>
  <c r="AB19" i="14"/>
  <c r="AC18" i="14"/>
  <c r="AB18" i="14"/>
  <c r="AC17" i="14"/>
  <c r="AB17" i="14"/>
  <c r="AC16" i="14"/>
  <c r="AB16" i="14"/>
  <c r="AC15" i="14"/>
  <c r="AB15" i="14"/>
  <c r="AC14" i="14"/>
  <c r="AB14" i="14"/>
  <c r="AC13" i="14"/>
  <c r="AB13" i="14"/>
  <c r="AC12" i="14"/>
  <c r="AB12" i="14"/>
  <c r="AC11" i="14"/>
  <c r="AB11" i="14"/>
  <c r="AC10" i="14"/>
  <c r="AB10" i="14"/>
  <c r="Y34" i="14"/>
  <c r="X34" i="14"/>
  <c r="Y33" i="14"/>
  <c r="X33" i="14"/>
  <c r="Y32" i="14"/>
  <c r="X32" i="14"/>
  <c r="Y31" i="14"/>
  <c r="X31" i="14"/>
  <c r="Y30" i="14"/>
  <c r="X30" i="14"/>
  <c r="Y29" i="14"/>
  <c r="X29" i="14"/>
  <c r="Y28" i="14"/>
  <c r="X28" i="14"/>
  <c r="Y27" i="14"/>
  <c r="X27" i="14"/>
  <c r="Y26" i="14"/>
  <c r="X26" i="14"/>
  <c r="Y25" i="14"/>
  <c r="X25" i="14"/>
  <c r="Y24" i="14"/>
  <c r="X24" i="14"/>
  <c r="Y23" i="14"/>
  <c r="X23" i="14"/>
  <c r="Y22" i="14"/>
  <c r="X22" i="14"/>
  <c r="Y21" i="14"/>
  <c r="X21" i="14"/>
  <c r="Y20" i="14"/>
  <c r="X20" i="14"/>
  <c r="Y19" i="14"/>
  <c r="X19" i="14"/>
  <c r="Y18" i="14"/>
  <c r="X18" i="14"/>
  <c r="Y17" i="14"/>
  <c r="X17" i="14"/>
  <c r="Y16" i="14"/>
  <c r="X16" i="14"/>
  <c r="Y15" i="14"/>
  <c r="X15" i="14"/>
  <c r="Y14" i="14"/>
  <c r="X14" i="14"/>
  <c r="Y13" i="14"/>
  <c r="X13" i="14"/>
  <c r="Y12" i="14"/>
  <c r="X12" i="14"/>
  <c r="Y11" i="14"/>
  <c r="X11" i="14"/>
  <c r="Y10" i="14"/>
  <c r="X10" i="14"/>
  <c r="E15" i="12"/>
  <c r="E14" i="12"/>
  <c r="E13" i="12"/>
  <c r="E12" i="12"/>
  <c r="E11" i="12"/>
  <c r="E10" i="12"/>
  <c r="E9" i="12"/>
  <c r="E8" i="12"/>
  <c r="E7" i="12"/>
  <c r="C6" i="12"/>
  <c r="B6" i="12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C6" i="11"/>
  <c r="B6" i="11"/>
  <c r="J32" i="10"/>
  <c r="I32" i="10"/>
  <c r="F32" i="10"/>
  <c r="E32" i="10"/>
  <c r="J31" i="10"/>
  <c r="I31" i="10"/>
  <c r="F31" i="10"/>
  <c r="E31" i="10"/>
  <c r="J30" i="10"/>
  <c r="I30" i="10"/>
  <c r="F30" i="10"/>
  <c r="E30" i="10"/>
  <c r="J29" i="10"/>
  <c r="I29" i="10"/>
  <c r="F29" i="10"/>
  <c r="E29" i="10"/>
  <c r="J28" i="10"/>
  <c r="I28" i="10"/>
  <c r="F28" i="10"/>
  <c r="E28" i="10"/>
  <c r="J27" i="10"/>
  <c r="I27" i="10"/>
  <c r="F27" i="10"/>
  <c r="E27" i="10"/>
  <c r="J26" i="10"/>
  <c r="I26" i="10"/>
  <c r="F26" i="10"/>
  <c r="E26" i="10"/>
  <c r="J25" i="10"/>
  <c r="I25" i="10"/>
  <c r="F25" i="10"/>
  <c r="E25" i="10"/>
  <c r="J24" i="10"/>
  <c r="I24" i="10"/>
  <c r="F24" i="10"/>
  <c r="E24" i="10"/>
  <c r="J23" i="10"/>
  <c r="I23" i="10"/>
  <c r="F23" i="10"/>
  <c r="E23" i="10"/>
  <c r="J22" i="10"/>
  <c r="I22" i="10"/>
  <c r="F22" i="10"/>
  <c r="E22" i="10"/>
  <c r="J21" i="10"/>
  <c r="I21" i="10"/>
  <c r="F21" i="10"/>
  <c r="E21" i="10"/>
  <c r="J20" i="10"/>
  <c r="I20" i="10"/>
  <c r="F20" i="10"/>
  <c r="E20" i="10"/>
  <c r="J19" i="10"/>
  <c r="I19" i="10"/>
  <c r="F19" i="10"/>
  <c r="E19" i="10"/>
  <c r="J18" i="10"/>
  <c r="I18" i="10"/>
  <c r="F18" i="10"/>
  <c r="E18" i="10"/>
  <c r="J17" i="10"/>
  <c r="I17" i="10"/>
  <c r="F17" i="10"/>
  <c r="E17" i="10"/>
  <c r="J16" i="10"/>
  <c r="I16" i="10"/>
  <c r="F16" i="10"/>
  <c r="E16" i="10"/>
  <c r="J15" i="10"/>
  <c r="I15" i="10"/>
  <c r="F15" i="10"/>
  <c r="E15" i="10"/>
  <c r="J14" i="10"/>
  <c r="I14" i="10"/>
  <c r="F14" i="10"/>
  <c r="E14" i="10"/>
  <c r="J13" i="10"/>
  <c r="I13" i="10"/>
  <c r="F13" i="10"/>
  <c r="E13" i="10"/>
  <c r="J12" i="10"/>
  <c r="I12" i="10"/>
  <c r="F12" i="10"/>
  <c r="E12" i="10"/>
  <c r="J11" i="10"/>
  <c r="I11" i="10"/>
  <c r="F11" i="10"/>
  <c r="E11" i="10"/>
  <c r="J10" i="10"/>
  <c r="I10" i="10"/>
  <c r="F10" i="10"/>
  <c r="E10" i="10"/>
  <c r="J9" i="10"/>
  <c r="I9" i="10"/>
  <c r="F9" i="10"/>
  <c r="E9" i="10"/>
  <c r="J8" i="10"/>
  <c r="I8" i="10"/>
  <c r="F8" i="10"/>
  <c r="E8" i="10"/>
  <c r="H11" i="10"/>
  <c r="H25" i="10"/>
  <c r="H30" i="10"/>
  <c r="AC9" i="14" l="1"/>
  <c r="H28" i="10"/>
  <c r="H17" i="10"/>
  <c r="D6" i="12"/>
  <c r="E6" i="12"/>
  <c r="H32" i="10"/>
  <c r="H22" i="10"/>
  <c r="H15" i="10"/>
  <c r="AB9" i="14"/>
  <c r="X9" i="14"/>
  <c r="AF9" i="14"/>
  <c r="AG9" i="14"/>
  <c r="H14" i="10"/>
  <c r="H18" i="10"/>
  <c r="Y9" i="14"/>
  <c r="H9" i="10"/>
  <c r="H13" i="10"/>
  <c r="H31" i="10"/>
  <c r="D6" i="11"/>
  <c r="E6" i="11"/>
  <c r="H20" i="10"/>
  <c r="E7" i="10"/>
  <c r="H26" i="10"/>
  <c r="H19" i="10"/>
  <c r="H24" i="10"/>
  <c r="H10" i="10"/>
  <c r="H12" i="10"/>
  <c r="H8" i="10"/>
  <c r="H27" i="10"/>
  <c r="H23" i="10"/>
  <c r="H21" i="10"/>
  <c r="H29" i="10"/>
  <c r="H16" i="10"/>
  <c r="F7" i="10"/>
</calcChain>
</file>

<file path=xl/sharedStrings.xml><?xml version="1.0" encoding="utf-8"?>
<sst xmlns="http://schemas.openxmlformats.org/spreadsheetml/2006/main" count="299" uniqueCount="166">
  <si>
    <t>Показник</t>
  </si>
  <si>
    <t>зміна значення</t>
  </si>
  <si>
    <t>%</t>
  </si>
  <si>
    <t xml:space="preserve"> + (-)                            тис. осіб</t>
  </si>
  <si>
    <t xml:space="preserve"> 2017 р.</t>
  </si>
  <si>
    <t xml:space="preserve"> + (-)                       тис. осіб</t>
  </si>
  <si>
    <t>Надання послуг державною службою зайнятості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</si>
  <si>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</si>
  <si>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</si>
  <si>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</si>
  <si>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</si>
  <si>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</si>
  <si>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</si>
  <si>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</si>
  <si>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</si>
  <si>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</si>
  <si>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</si>
  <si>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</si>
  <si>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</si>
  <si>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</si>
  <si>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</si>
  <si>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</si>
  <si>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</si>
  <si>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</si>
  <si>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</si>
  <si>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</si>
  <si>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</si>
  <si>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</si>
  <si>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</si>
  <si>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</si>
  <si>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</si>
  <si>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</si>
  <si>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</si>
  <si>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</si>
  <si>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</si>
  <si>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</si>
  <si>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</si>
  <si>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</si>
  <si>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</si>
  <si>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</si>
  <si>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</si>
  <si>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</si>
  <si>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</si>
  <si>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</si>
  <si>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</si>
  <si>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</si>
  <si>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</si>
  <si>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</si>
  <si>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</si>
  <si>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</si>
  <si>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</si>
  <si>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</si>
  <si>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</si>
  <si>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</si>
  <si>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</si>
  <si>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</si>
  <si>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</si>
  <si>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</si>
  <si>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</si>
  <si>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</si>
  <si>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</si>
  <si>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</si>
  <si>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</si>
  <si>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</si>
  <si>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</si>
  <si>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</si>
  <si>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</si>
  <si>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</si>
  <si>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</si>
  <si>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</si>
  <si>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</si>
  <si>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</si>
  <si>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</si>
  <si>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</si>
  <si>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</si>
  <si>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</si>
  <si>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</si>
  <si>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</si>
  <si>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</si>
  <si>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</si>
  <si>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</si>
  <si>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</si>
  <si>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</si>
  <si>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</si>
  <si>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</si>
  <si>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</si>
  <si>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</si>
  <si>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</si>
  <si>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</si>
  <si>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</si>
  <si>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</si>
  <si>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</si>
  <si>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Київська </t>
  </si>
  <si>
    <t>Рівень зайнятості, %</t>
  </si>
  <si>
    <t xml:space="preserve">Рівень економічної активності, % 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</si>
  <si>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</si>
  <si>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</si>
  <si>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</si>
  <si>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</si>
  <si>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</si>
  <si>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</si>
  <si>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</si>
  <si>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</si>
  <si>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>Усього мали статус протягом періоду, осіб</t>
  </si>
  <si>
    <t>з них отримали статус протягом звітного періоду, осіб</t>
  </si>
  <si>
    <t>Працевлаштовано до набуття статусу  безробітного, осіб</t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</si>
  <si>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</si>
  <si>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</si>
  <si>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</si>
  <si>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</si>
  <si>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</si>
  <si>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2017 рік</t>
  </si>
  <si>
    <t>2018 рік</t>
  </si>
  <si>
    <t>1. Мали статус безробітного, тис. осіб</t>
  </si>
  <si>
    <t xml:space="preserve">   1.1. з них зареєстровано з початку року</t>
  </si>
  <si>
    <t>2. Всього отримали роботу (у т.ч. до набуття статусу безробітного), тис. осіб</t>
  </si>
  <si>
    <t xml:space="preserve">   2.1. Працевлаштовано до набуття статусу, тис. осіб</t>
  </si>
  <si>
    <t xml:space="preserve">   2.2. Питома вага працевлаштованих до набуття статусу безробітного, %</t>
  </si>
  <si>
    <t xml:space="preserve"> 2.3. Працевлаштовано безробітних за направленням служби зайнятості</t>
  </si>
  <si>
    <t xml:space="preserve"> 2.3.1. Шляхом одноразової виплати допомоги по безробіттю, осіб</t>
  </si>
  <si>
    <t xml:space="preserve">   2.3.2. Працевлаштовано з компенсацією витрат роботодавцю єдиного внеску, тис. осіб</t>
  </si>
  <si>
    <t>3. Проходили професійне навчання безробітні, тис. осіб</t>
  </si>
  <si>
    <t xml:space="preserve">   3.1. з них в ЦПТО,  тис. осіб</t>
  </si>
  <si>
    <t>4. Отримали ваучер на навчання, осіб</t>
  </si>
  <si>
    <t>5. Брали участь у громадських та інших роботах тимчасового характеру, тис. осіб</t>
  </si>
  <si>
    <t>6. Кількість осіб, охоплених профорієнтаційними послугами, тис. осіб</t>
  </si>
  <si>
    <t>7. Отримували допомогу по безробіттю, тис. осіб</t>
  </si>
  <si>
    <t>8. Кількість роботодавців, які надали інформацію про вакансії,  тис. одиниць</t>
  </si>
  <si>
    <t>9. Кількість вакансій, тис. одиниць</t>
  </si>
  <si>
    <t xml:space="preserve">   9.1. з них зареєстровано з початку року</t>
  </si>
  <si>
    <t>Станом на дату:</t>
  </si>
  <si>
    <t>10. Мали статус безробітного, тис. осіб</t>
  </si>
  <si>
    <t>11. Отримували допомогу по безробіттю, тис. осіб</t>
  </si>
  <si>
    <t>13. Кількість вакансій по формі 3-ПН, тис. одиниць</t>
  </si>
  <si>
    <t>14. Інформація про вакансії, отримані з інших джерел,                тис. одиниць</t>
  </si>
  <si>
    <t>15. Середній розмір заробітної плати у вакансіях, грн.</t>
  </si>
  <si>
    <t>16. Кількість претендентів на одну вакансію, особи</t>
  </si>
  <si>
    <t xml:space="preserve"> 2018 р.</t>
  </si>
  <si>
    <t>за формою 3-ПН</t>
  </si>
  <si>
    <t>з інших джерел</t>
  </si>
  <si>
    <t>Кількість вакансій на кінець періоду, одиниць</t>
  </si>
  <si>
    <t>Середній розмір заробітної плати у вакансіях, грн.</t>
  </si>
  <si>
    <t>Економічна активність населення у середньому за І півріччя 2017 -2018 рр.                                                                                                                                                   за місцем проживання та статтю</t>
  </si>
  <si>
    <t>у І півріччі 2017 -2018 рр.</t>
  </si>
  <si>
    <t xml:space="preserve">  + 5,7 в.п.</t>
  </si>
  <si>
    <t xml:space="preserve"> -  1 особа</t>
  </si>
  <si>
    <t>січень-листопад          2017 р.</t>
  </si>
  <si>
    <t>січень-листопад          2018 р.</t>
  </si>
  <si>
    <t>за січень-листопад 2017-2018 рр.</t>
  </si>
  <si>
    <t>1 632  особи</t>
  </si>
  <si>
    <t>1 686    осіб</t>
  </si>
  <si>
    <t xml:space="preserve"> + 54 особи</t>
  </si>
  <si>
    <t>11 376 осіб</t>
  </si>
  <si>
    <t>13 146  осіб</t>
  </si>
  <si>
    <t xml:space="preserve"> + 1 770 осіб</t>
  </si>
  <si>
    <t>678                    осіб</t>
  </si>
  <si>
    <t>1 118                        осіб</t>
  </si>
  <si>
    <t xml:space="preserve"> + 440 осіб</t>
  </si>
  <si>
    <t>на                         1 грудня      2017 р.</t>
  </si>
  <si>
    <t>на                         1 грудня      2018 р.</t>
  </si>
  <si>
    <t>12. Середній розмір допомоги по безробіттю, у листопаді, грн.</t>
  </si>
  <si>
    <t xml:space="preserve"> + 496 грн.</t>
  </si>
  <si>
    <t xml:space="preserve"> + 1 003 грн.</t>
  </si>
  <si>
    <t>у січні-листопаді 2017 - 2018 рр.</t>
  </si>
  <si>
    <t>Середній розмір допомоги по безробіттю у листопаді, грн.</t>
  </si>
  <si>
    <t>у 2,8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</si>
</sst>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6" fillId="0" borderId="0"/>
    <xf numFmtId="0" fontId="5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51" fillId="0" borderId="0"/>
    <xf numFmtId="0" fontId="35" fillId="0" borderId="0"/>
    <xf numFmtId="0" fontId="17" fillId="0" borderId="0"/>
    <xf numFmtId="0" fontId="8" fillId="0" borderId="0"/>
  </cellStyleXfs>
  <cellXfs count="304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10" applyNumberFormat="1" applyFont="1" applyFill="1" applyBorder="1" applyProtection="1"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2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" fontId="10" fillId="0" borderId="0" xfId="10" applyNumberFormat="1" applyFont="1" applyFill="1" applyBorder="1" applyAlignment="1" applyProtection="1">
      <alignment horizontal="center" vertical="center"/>
      <protection locked="0"/>
    </xf>
    <xf numFmtId="1" fontId="10" fillId="0" borderId="2" xfId="10" applyNumberFormat="1" applyFont="1" applyFill="1" applyBorder="1" applyAlignment="1" applyProtection="1">
      <alignment horizontal="left"/>
      <protection locked="0"/>
    </xf>
    <xf numFmtId="1" fontId="18" fillId="0" borderId="0" xfId="10" applyNumberFormat="1" applyFont="1" applyFill="1" applyBorder="1" applyProtection="1">
      <protection locked="0"/>
    </xf>
    <xf numFmtId="165" fontId="18" fillId="0" borderId="0" xfId="10" applyNumberFormat="1" applyFont="1" applyFill="1" applyBorder="1" applyProtection="1">
      <protection locked="0"/>
    </xf>
    <xf numFmtId="1" fontId="19" fillId="0" borderId="0" xfId="10" applyNumberFormat="1" applyFont="1" applyFill="1" applyBorder="1" applyProtection="1">
      <protection locked="0"/>
    </xf>
    <xf numFmtId="3" fontId="19" fillId="0" borderId="0" xfId="10" applyNumberFormat="1" applyFont="1" applyFill="1" applyBorder="1" applyProtection="1">
      <protection locked="0"/>
    </xf>
    <xf numFmtId="3" fontId="18" fillId="0" borderId="0" xfId="10" applyNumberFormat="1" applyFont="1" applyFill="1" applyBorder="1" applyProtection="1">
      <protection locked="0"/>
    </xf>
    <xf numFmtId="0" fontId="22" fillId="0" borderId="0" xfId="16" applyFont="1" applyFill="1"/>
    <xf numFmtId="0" fontId="24" fillId="0" borderId="0" xfId="16" applyFont="1" applyFill="1" applyBorder="1" applyAlignment="1">
      <alignment horizontal="center"/>
    </xf>
    <xf numFmtId="0" fontId="24" fillId="0" borderId="0" xfId="16" applyFont="1" applyFill="1"/>
    <xf numFmtId="0" fontId="26" fillId="0" borderId="0" xfId="16" applyFont="1" applyFill="1" applyAlignment="1">
      <alignment vertical="center"/>
    </xf>
    <xf numFmtId="0" fontId="28" fillId="0" borderId="0" xfId="16" applyFont="1" applyFill="1"/>
    <xf numFmtId="0" fontId="28" fillId="0" borderId="0" xfId="16" applyFont="1" applyFill="1" applyAlignment="1">
      <alignment vertical="center"/>
    </xf>
    <xf numFmtId="0" fontId="28" fillId="0" borderId="0" xfId="16" applyFont="1" applyFill="1" applyAlignment="1">
      <alignment wrapText="1"/>
    </xf>
    <xf numFmtId="3" fontId="33" fillId="0" borderId="2" xfId="16" applyNumberFormat="1" applyFont="1" applyFill="1" applyBorder="1" applyAlignment="1">
      <alignment horizontal="center" vertical="center"/>
    </xf>
    <xf numFmtId="0" fontId="24" fillId="0" borderId="0" xfId="16" applyFont="1" applyFill="1" applyAlignment="1">
      <alignment vertical="center"/>
    </xf>
    <xf numFmtId="3" fontId="34" fillId="0" borderId="0" xfId="16" applyNumberFormat="1" applyFont="1" applyFill="1" applyAlignment="1">
      <alignment horizontal="center" vertical="center"/>
    </xf>
    <xf numFmtId="3" fontId="32" fillId="0" borderId="2" xfId="16" applyNumberFormat="1" applyFont="1" applyFill="1" applyBorder="1" applyAlignment="1">
      <alignment horizontal="center" vertical="center" wrapText="1"/>
    </xf>
    <xf numFmtId="3" fontId="31" fillId="0" borderId="2" xfId="16" applyNumberFormat="1" applyFont="1" applyFill="1" applyBorder="1" applyAlignment="1">
      <alignment horizontal="center" vertical="center"/>
    </xf>
    <xf numFmtId="3" fontId="28" fillId="0" borderId="0" xfId="16" applyNumberFormat="1" applyFont="1" applyFill="1"/>
    <xf numFmtId="165" fontId="28" fillId="0" borderId="0" xfId="16" applyNumberFormat="1" applyFont="1" applyFill="1"/>
    <xf numFmtId="0" fontId="40" fillId="0" borderId="0" xfId="6" applyFont="1"/>
    <xf numFmtId="0" fontId="41" fillId="0" borderId="0" xfId="14" applyFont="1" applyFill="1" applyBorder="1" applyAlignment="1">
      <alignment horizontal="left"/>
    </xf>
    <xf numFmtId="0" fontId="42" fillId="0" borderId="5" xfId="6" applyFont="1" applyBorder="1" applyAlignment="1">
      <alignment horizontal="center" vertical="center" wrapText="1"/>
    </xf>
    <xf numFmtId="0" fontId="28" fillId="0" borderId="0" xfId="6" applyFont="1"/>
    <xf numFmtId="0" fontId="28" fillId="0" borderId="6" xfId="6" applyFont="1" applyBorder="1" applyAlignment="1">
      <alignment horizontal="center" vertical="center" wrapText="1"/>
    </xf>
    <xf numFmtId="0" fontId="45" fillId="0" borderId="0" xfId="6" applyFont="1" applyBorder="1" applyAlignment="1">
      <alignment horizontal="left" vertical="top" wrapText="1"/>
    </xf>
    <xf numFmtId="0" fontId="40" fillId="0" borderId="0" xfId="6" applyFont="1" applyFill="1"/>
    <xf numFmtId="165" fontId="10" fillId="0" borderId="0" xfId="5" applyNumberFormat="1" applyFont="1" applyAlignment="1">
      <alignment wrapText="1"/>
    </xf>
    <xf numFmtId="0" fontId="45" fillId="0" borderId="0" xfId="6" applyFont="1"/>
    <xf numFmtId="0" fontId="45" fillId="0" borderId="0" xfId="6" applyFont="1" applyBorder="1"/>
    <xf numFmtId="0" fontId="44" fillId="0" borderId="0" xfId="6" applyFont="1"/>
    <xf numFmtId="0" fontId="40" fillId="0" borderId="0" xfId="6" applyFont="1" applyBorder="1"/>
    <xf numFmtId="165" fontId="3" fillId="0" borderId="0" xfId="5" applyNumberFormat="1" applyFont="1" applyAlignment="1">
      <alignment wrapText="1"/>
    </xf>
    <xf numFmtId="0" fontId="10" fillId="0" borderId="0" xfId="5" applyFont="1"/>
    <xf numFmtId="0" fontId="32" fillId="0" borderId="0" xfId="6" applyFont="1" applyFill="1" applyAlignment="1"/>
    <xf numFmtId="0" fontId="28" fillId="0" borderId="0" xfId="6" applyFont="1" applyFill="1" applyAlignment="1"/>
    <xf numFmtId="0" fontId="17" fillId="0" borderId="0" xfId="6" applyFill="1"/>
    <xf numFmtId="0" fontId="28" fillId="0" borderId="0" xfId="6" applyFont="1" applyFill="1" applyAlignment="1">
      <alignment horizontal="center" vertical="center" wrapText="1"/>
    </xf>
    <xf numFmtId="0" fontId="43" fillId="0" borderId="0" xfId="6" applyFont="1" applyFill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48" fillId="0" borderId="2" xfId="6" applyFont="1" applyFill="1" applyBorder="1" applyAlignment="1">
      <alignment horizontal="left" vertical="center" wrapText="1"/>
    </xf>
    <xf numFmtId="164" fontId="48" fillId="0" borderId="2" xfId="6" applyNumberFormat="1" applyFont="1" applyFill="1" applyBorder="1" applyAlignment="1">
      <alignment horizontal="center" vertical="center" wrapText="1"/>
    </xf>
    <xf numFmtId="164" fontId="48" fillId="0" borderId="2" xfId="5" applyNumberFormat="1" applyFont="1" applyFill="1" applyBorder="1" applyAlignment="1">
      <alignment horizontal="center" vertical="center" wrapText="1"/>
    </xf>
    <xf numFmtId="165" fontId="48" fillId="0" borderId="2" xfId="6" applyNumberFormat="1" applyFont="1" applyFill="1" applyBorder="1" applyAlignment="1">
      <alignment horizontal="center" vertical="center"/>
    </xf>
    <xf numFmtId="0" fontId="43" fillId="0" borderId="0" xfId="6" applyFont="1" applyFill="1" applyAlignment="1">
      <alignment vertical="center"/>
    </xf>
    <xf numFmtId="0" fontId="40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40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8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49" fontId="27" fillId="0" borderId="2" xfId="6" applyNumberFormat="1" applyFont="1" applyFill="1" applyBorder="1" applyAlignment="1">
      <alignment horizontal="center" vertical="center" wrapText="1"/>
    </xf>
    <xf numFmtId="164" fontId="35" fillId="0" borderId="7" xfId="6" applyNumberFormat="1" applyFont="1" applyFill="1" applyBorder="1" applyAlignment="1">
      <alignment horizontal="center" vertical="center"/>
    </xf>
    <xf numFmtId="164" fontId="35" fillId="0" borderId="8" xfId="6" applyNumberFormat="1" applyFont="1" applyBorder="1" applyAlignment="1">
      <alignment horizontal="center" vertical="center"/>
    </xf>
    <xf numFmtId="164" fontId="35" fillId="0" borderId="7" xfId="6" applyNumberFormat="1" applyFont="1" applyBorder="1" applyAlignment="1">
      <alignment horizontal="center" vertical="center"/>
    </xf>
    <xf numFmtId="164" fontId="35" fillId="0" borderId="9" xfId="6" applyNumberFormat="1" applyFont="1" applyBorder="1" applyAlignment="1">
      <alignment horizontal="center" vertical="center"/>
    </xf>
    <xf numFmtId="164" fontId="35" fillId="0" borderId="10" xfId="6" applyNumberFormat="1" applyFont="1" applyBorder="1" applyAlignment="1">
      <alignment horizontal="center" vertical="center"/>
    </xf>
    <xf numFmtId="164" fontId="36" fillId="0" borderId="11" xfId="6" applyNumberFormat="1" applyFont="1" applyFill="1" applyBorder="1" applyAlignment="1">
      <alignment horizontal="center" vertical="center"/>
    </xf>
    <xf numFmtId="164" fontId="36" fillId="0" borderId="12" xfId="6" applyNumberFormat="1" applyFont="1" applyBorder="1" applyAlignment="1">
      <alignment horizontal="center" vertical="center"/>
    </xf>
    <xf numFmtId="164" fontId="36" fillId="0" borderId="13" xfId="6" applyNumberFormat="1" applyFont="1" applyBorder="1" applyAlignment="1">
      <alignment horizontal="center" vertical="center"/>
    </xf>
    <xf numFmtId="164" fontId="36" fillId="0" borderId="3" xfId="6" applyNumberFormat="1" applyFont="1" applyBorder="1" applyAlignment="1">
      <alignment horizontal="center" vertical="center"/>
    </xf>
    <xf numFmtId="164" fontId="35" fillId="0" borderId="14" xfId="6" applyNumberFormat="1" applyFont="1" applyFill="1" applyBorder="1" applyAlignment="1">
      <alignment horizontal="center" vertical="center"/>
    </xf>
    <xf numFmtId="164" fontId="35" fillId="0" borderId="15" xfId="6" applyNumberFormat="1" applyFont="1" applyFill="1" applyBorder="1" applyAlignment="1">
      <alignment horizontal="center" vertical="center"/>
    </xf>
    <xf numFmtId="164" fontId="35" fillId="0" borderId="16" xfId="6" applyNumberFormat="1" applyFont="1" applyFill="1" applyBorder="1" applyAlignment="1">
      <alignment horizontal="center" vertical="center"/>
    </xf>
    <xf numFmtId="164" fontId="35" fillId="0" borderId="17" xfId="6" applyNumberFormat="1" applyFont="1" applyFill="1" applyBorder="1" applyAlignment="1">
      <alignment horizontal="center" vertical="center"/>
    </xf>
    <xf numFmtId="164" fontId="36" fillId="0" borderId="18" xfId="6" applyNumberFormat="1" applyFont="1" applyFill="1" applyBorder="1" applyAlignment="1">
      <alignment horizontal="center" vertical="center"/>
    </xf>
    <xf numFmtId="164" fontId="36" fillId="0" borderId="19" xfId="6" applyNumberFormat="1" applyFont="1" applyFill="1" applyBorder="1" applyAlignment="1">
      <alignment horizontal="center" vertical="center"/>
    </xf>
    <xf numFmtId="164" fontId="36" fillId="0" borderId="20" xfId="6" applyNumberFormat="1" applyFont="1" applyFill="1" applyBorder="1" applyAlignment="1">
      <alignment horizontal="center" vertical="center"/>
    </xf>
    <xf numFmtId="164" fontId="36" fillId="0" borderId="21" xfId="6" applyNumberFormat="1" applyFont="1" applyFill="1" applyBorder="1" applyAlignment="1">
      <alignment horizontal="center" vertical="center"/>
    </xf>
    <xf numFmtId="164" fontId="35" fillId="0" borderId="22" xfId="6" applyNumberFormat="1" applyFont="1" applyFill="1" applyBorder="1" applyAlignment="1">
      <alignment horizontal="center" vertical="center"/>
    </xf>
    <xf numFmtId="164" fontId="35" fillId="0" borderId="23" xfId="6" applyNumberFormat="1" applyFont="1" applyFill="1" applyBorder="1" applyAlignment="1">
      <alignment horizontal="center" vertical="center"/>
    </xf>
    <xf numFmtId="164" fontId="35" fillId="0" borderId="24" xfId="6" applyNumberFormat="1" applyFont="1" applyFill="1" applyBorder="1" applyAlignment="1">
      <alignment horizontal="center" vertical="center"/>
    </xf>
    <xf numFmtId="164" fontId="35" fillId="0" borderId="25" xfId="6" applyNumberFormat="1" applyFont="1" applyFill="1" applyBorder="1" applyAlignment="1">
      <alignment horizontal="center" vertical="center"/>
    </xf>
    <xf numFmtId="164" fontId="36" fillId="0" borderId="12" xfId="6" applyNumberFormat="1" applyFont="1" applyFill="1" applyBorder="1" applyAlignment="1">
      <alignment horizontal="center" vertical="center"/>
    </xf>
    <xf numFmtId="164" fontId="36" fillId="0" borderId="13" xfId="6" applyNumberFormat="1" applyFont="1" applyFill="1" applyBorder="1" applyAlignment="1">
      <alignment horizontal="center" vertical="center"/>
    </xf>
    <xf numFmtId="164" fontId="36" fillId="0" borderId="3" xfId="6" applyNumberFormat="1" applyFont="1" applyFill="1" applyBorder="1" applyAlignment="1">
      <alignment horizontal="center" vertical="center"/>
    </xf>
    <xf numFmtId="0" fontId="4" fillId="2" borderId="8" xfId="6" applyFont="1" applyFill="1" applyBorder="1" applyAlignment="1">
      <alignment horizontal="left" vertical="center" wrapText="1"/>
    </xf>
    <xf numFmtId="0" fontId="49" fillId="0" borderId="12" xfId="6" applyFont="1" applyBorder="1" applyAlignment="1">
      <alignment horizontal="left" vertical="center" wrapText="1"/>
    </xf>
    <xf numFmtId="0" fontId="4" fillId="0" borderId="15" xfId="6" applyFont="1" applyFill="1" applyBorder="1" applyAlignment="1">
      <alignment horizontal="left" vertical="center" wrapText="1"/>
    </xf>
    <xf numFmtId="0" fontId="49" fillId="0" borderId="19" xfId="6" applyFont="1" applyFill="1" applyBorder="1" applyAlignment="1">
      <alignment horizontal="left" vertical="center" wrapText="1"/>
    </xf>
    <xf numFmtId="0" fontId="4" fillId="0" borderId="23" xfId="6" applyFont="1" applyFill="1" applyBorder="1" applyAlignment="1">
      <alignment horizontal="left" vertical="center" wrapText="1"/>
    </xf>
    <xf numFmtId="0" fontId="49" fillId="0" borderId="12" xfId="6" applyFont="1" applyFill="1" applyBorder="1" applyAlignment="1">
      <alignment horizontal="left" vertical="center" wrapText="1"/>
    </xf>
    <xf numFmtId="49" fontId="48" fillId="0" borderId="26" xfId="6" applyNumberFormat="1" applyFont="1" applyFill="1" applyBorder="1" applyAlignment="1">
      <alignment horizontal="center" vertical="center" wrapText="1"/>
    </xf>
    <xf numFmtId="49" fontId="48" fillId="0" borderId="27" xfId="6" applyNumberFormat="1" applyFont="1" applyFill="1" applyBorder="1" applyAlignment="1">
      <alignment horizontal="center" vertical="center" wrapText="1"/>
    </xf>
    <xf numFmtId="49" fontId="48" fillId="0" borderId="28" xfId="6" applyNumberFormat="1" applyFont="1" applyFill="1" applyBorder="1" applyAlignment="1">
      <alignment horizontal="center" vertical="center" wrapText="1"/>
    </xf>
    <xf numFmtId="0" fontId="1" fillId="0" borderId="0" xfId="13" applyFont="1" applyAlignment="1">
      <alignment vertical="top"/>
    </xf>
    <xf numFmtId="0" fontId="49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8" fillId="0" borderId="0" xfId="13" applyFont="1" applyFill="1" applyAlignment="1">
      <alignment horizontal="center" vertical="top" wrapText="1"/>
    </xf>
    <xf numFmtId="0" fontId="49" fillId="0" borderId="0" xfId="13" applyFont="1" applyFill="1" applyAlignment="1">
      <alignment horizontal="right" vertical="center"/>
    </xf>
    <xf numFmtId="0" fontId="39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0" fontId="4" fillId="0" borderId="2" xfId="13" applyFont="1" applyBorder="1" applyAlignment="1">
      <alignment horizontal="center" vertical="center"/>
    </xf>
    <xf numFmtId="3" fontId="4" fillId="0" borderId="2" xfId="6" applyNumberFormat="1" applyFont="1" applyBorder="1" applyAlignment="1">
      <alignment horizontal="center" vertical="center"/>
    </xf>
    <xf numFmtId="164" fontId="4" fillId="0" borderId="2" xfId="6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20" fillId="0" borderId="0" xfId="13" applyFont="1" applyAlignment="1">
      <alignment horizontal="center" vertical="center"/>
    </xf>
    <xf numFmtId="0" fontId="20" fillId="0" borderId="2" xfId="10" applyNumberFormat="1" applyFont="1" applyFill="1" applyBorder="1" applyAlignment="1" applyProtection="1">
      <alignment horizontal="left" vertical="center"/>
      <protection locked="0"/>
    </xf>
    <xf numFmtId="3" fontId="20" fillId="0" borderId="2" xfId="6" applyNumberFormat="1" applyFont="1" applyBorder="1" applyAlignment="1">
      <alignment horizontal="center" vertical="center"/>
    </xf>
    <xf numFmtId="164" fontId="20" fillId="0" borderId="2" xfId="6" applyNumberFormat="1" applyFont="1" applyBorder="1" applyAlignment="1">
      <alignment horizontal="center" vertical="center"/>
    </xf>
    <xf numFmtId="165" fontId="2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20" fillId="4" borderId="0" xfId="13" applyNumberFormat="1" applyFont="1" applyFill="1" applyAlignment="1">
      <alignment horizontal="center" vertical="center"/>
    </xf>
    <xf numFmtId="3" fontId="20" fillId="0" borderId="2" xfId="6" applyNumberFormat="1" applyFont="1" applyFill="1" applyBorder="1" applyAlignment="1">
      <alignment horizontal="center" vertical="center"/>
    </xf>
    <xf numFmtId="164" fontId="20" fillId="0" borderId="2" xfId="6" applyNumberFormat="1" applyFont="1" applyFill="1" applyBorder="1" applyAlignment="1">
      <alignment horizontal="center" vertical="center"/>
    </xf>
    <xf numFmtId="0" fontId="1" fillId="0" borderId="0" xfId="13" applyFont="1"/>
    <xf numFmtId="0" fontId="30" fillId="0" borderId="0" xfId="16" applyFont="1" applyFill="1" applyAlignment="1">
      <alignment horizontal="center"/>
    </xf>
    <xf numFmtId="0" fontId="25" fillId="0" borderId="2" xfId="16" applyFont="1" applyFill="1" applyBorder="1" applyAlignment="1">
      <alignment horizontal="center" vertical="center" wrapText="1"/>
    </xf>
    <xf numFmtId="0" fontId="21" fillId="0" borderId="2" xfId="16" applyFont="1" applyFill="1" applyBorder="1" applyAlignment="1">
      <alignment horizontal="center" vertical="center" wrapText="1"/>
    </xf>
    <xf numFmtId="3" fontId="25" fillId="3" borderId="2" xfId="16" applyNumberFormat="1" applyFont="1" applyFill="1" applyBorder="1" applyAlignment="1">
      <alignment horizontal="center" vertical="center"/>
    </xf>
    <xf numFmtId="3" fontId="55" fillId="3" borderId="2" xfId="16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1" fontId="11" fillId="0" borderId="0" xfId="10" applyNumberFormat="1" applyFont="1" applyFill="1" applyAlignment="1" applyProtection="1">
      <alignment vertical="center"/>
      <protection locked="0"/>
    </xf>
    <xf numFmtId="14" fontId="25" fillId="0" borderId="2" xfId="1" applyNumberFormat="1" applyFont="1" applyBorder="1" applyAlignment="1">
      <alignment horizontal="center" vertical="center" wrapText="1"/>
    </xf>
    <xf numFmtId="164" fontId="25" fillId="0" borderId="2" xfId="16" applyNumberFormat="1" applyFont="1" applyFill="1" applyBorder="1" applyAlignment="1">
      <alignment horizontal="center" vertical="center" wrapText="1"/>
    </xf>
    <xf numFmtId="0" fontId="32" fillId="0" borderId="2" xfId="16" applyFont="1" applyFill="1" applyBorder="1" applyAlignment="1">
      <alignment horizontal="left" vertical="center" wrapText="1"/>
    </xf>
    <xf numFmtId="164" fontId="31" fillId="0" borderId="2" xfId="16" applyNumberFormat="1" applyFont="1" applyFill="1" applyBorder="1" applyAlignment="1">
      <alignment horizontal="center" vertical="center" wrapText="1"/>
    </xf>
    <xf numFmtId="0" fontId="33" fillId="0" borderId="2" xfId="16" applyFont="1" applyFill="1" applyBorder="1" applyAlignment="1">
      <alignment horizontal="center" vertical="center" wrapText="1"/>
    </xf>
    <xf numFmtId="164" fontId="33" fillId="0" borderId="2" xfId="16" applyNumberFormat="1" applyFont="1" applyFill="1" applyBorder="1" applyAlignment="1">
      <alignment horizontal="center" vertical="center"/>
    </xf>
    <xf numFmtId="0" fontId="20" fillId="0" borderId="2" xfId="11" applyFont="1" applyBorder="1" applyAlignment="1">
      <alignment vertical="center" wrapText="1"/>
    </xf>
    <xf numFmtId="3" fontId="15" fillId="0" borderId="2" xfId="15" applyNumberFormat="1" applyFont="1" applyFill="1" applyBorder="1" applyAlignment="1">
      <alignment horizontal="center" vertical="center"/>
    </xf>
    <xf numFmtId="3" fontId="56" fillId="3" borderId="2" xfId="16" applyNumberFormat="1" applyFont="1" applyFill="1" applyBorder="1" applyAlignment="1">
      <alignment horizontal="center" vertical="center"/>
    </xf>
    <xf numFmtId="164" fontId="32" fillId="0" borderId="2" xfId="16" applyNumberFormat="1" applyFont="1" applyFill="1" applyBorder="1" applyAlignment="1">
      <alignment horizontal="center" vertical="center" wrapText="1"/>
    </xf>
    <xf numFmtId="0" fontId="1" fillId="0" borderId="0" xfId="9" applyFont="1"/>
    <xf numFmtId="0" fontId="53" fillId="0" borderId="2" xfId="9" applyFont="1" applyFill="1" applyBorder="1" applyAlignment="1">
      <alignment horizontal="center" vertical="center" wrapText="1"/>
    </xf>
    <xf numFmtId="164" fontId="4" fillId="0" borderId="25" xfId="9" applyNumberFormat="1" applyFont="1" applyFill="1" applyBorder="1" applyAlignment="1">
      <alignment horizontal="center" vertical="center" wrapText="1"/>
    </xf>
    <xf numFmtId="165" fontId="4" fillId="0" borderId="25" xfId="9" applyNumberFormat="1" applyFont="1" applyFill="1" applyBorder="1" applyAlignment="1">
      <alignment horizontal="center" vertical="center"/>
    </xf>
    <xf numFmtId="164" fontId="4" fillId="0" borderId="25" xfId="9" applyNumberFormat="1" applyFont="1" applyFill="1" applyBorder="1" applyAlignment="1">
      <alignment horizontal="center" vertical="center"/>
    </xf>
    <xf numFmtId="164" fontId="20" fillId="0" borderId="3" xfId="9" applyNumberFormat="1" applyFont="1" applyFill="1" applyBorder="1" applyAlignment="1">
      <alignment horizontal="center" vertical="center" wrapText="1"/>
    </xf>
    <xf numFmtId="165" fontId="20" fillId="0" borderId="3" xfId="9" applyNumberFormat="1" applyFont="1" applyFill="1" applyBorder="1" applyAlignment="1">
      <alignment horizontal="center" vertical="center"/>
    </xf>
    <xf numFmtId="164" fontId="20" fillId="0" borderId="3" xfId="9" applyNumberFormat="1" applyFont="1" applyFill="1" applyBorder="1" applyAlignment="1">
      <alignment horizontal="center" vertical="center"/>
    </xf>
    <xf numFmtId="0" fontId="4" fillId="0" borderId="2" xfId="9" applyFont="1" applyBorder="1" applyAlignment="1">
      <alignment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5" fontId="4" fillId="0" borderId="2" xfId="9" applyNumberFormat="1" applyFont="1" applyFill="1" applyBorder="1" applyAlignment="1">
      <alignment horizontal="center" vertical="center"/>
    </xf>
    <xf numFmtId="164" fontId="1" fillId="0" borderId="0" xfId="9" applyNumberFormat="1" applyFont="1" applyAlignment="1">
      <alignment horizontal="center" vertical="center"/>
    </xf>
    <xf numFmtId="0" fontId="4" fillId="0" borderId="29" xfId="9" applyFont="1" applyBorder="1" applyAlignment="1">
      <alignment vertical="center" wrapText="1"/>
    </xf>
    <xf numFmtId="164" fontId="4" fillId="0" borderId="36" xfId="9" applyNumberFormat="1" applyFont="1" applyFill="1" applyBorder="1" applyAlignment="1">
      <alignment horizontal="center" vertical="center" wrapText="1"/>
    </xf>
    <xf numFmtId="0" fontId="1" fillId="0" borderId="0" xfId="9" applyFont="1" applyAlignment="1">
      <alignment horizontal="center" vertical="center"/>
    </xf>
    <xf numFmtId="0" fontId="1" fillId="0" borderId="0" xfId="9" applyFont="1" applyAlignment="1">
      <alignment horizontal="left" vertical="center"/>
    </xf>
    <xf numFmtId="0" fontId="4" fillId="0" borderId="25" xfId="9" applyFont="1" applyBorder="1" applyAlignment="1">
      <alignment horizontal="left" vertical="center" wrapText="1" indent="1"/>
    </xf>
    <xf numFmtId="164" fontId="4" fillId="0" borderId="36" xfId="9" applyNumberFormat="1" applyFont="1" applyFill="1" applyBorder="1" applyAlignment="1">
      <alignment horizontal="center" vertical="center"/>
    </xf>
    <xf numFmtId="0" fontId="4" fillId="0" borderId="17" xfId="9" applyFont="1" applyBorder="1" applyAlignment="1">
      <alignment horizontal="left" vertical="center" wrapText="1" indent="1"/>
    </xf>
    <xf numFmtId="164" fontId="4" fillId="0" borderId="17" xfId="9" applyNumberFormat="1" applyFont="1" applyFill="1" applyBorder="1" applyAlignment="1">
      <alignment horizontal="center" vertical="center" wrapText="1"/>
    </xf>
    <xf numFmtId="165" fontId="4" fillId="0" borderId="17" xfId="9" applyNumberFormat="1" applyFont="1" applyFill="1" applyBorder="1" applyAlignment="1">
      <alignment horizontal="center" vertical="center"/>
    </xf>
    <xf numFmtId="49" fontId="4" fillId="0" borderId="46" xfId="9" applyNumberFormat="1" applyFont="1" applyFill="1" applyBorder="1" applyAlignment="1">
      <alignment horizontal="center" vertical="center" wrapText="1"/>
    </xf>
    <xf numFmtId="0" fontId="4" fillId="0" borderId="3" xfId="9" applyFont="1" applyBorder="1" applyAlignment="1">
      <alignment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0" fontId="4" fillId="0" borderId="17" xfId="9" applyFont="1" applyBorder="1" applyAlignment="1">
      <alignment vertical="center" wrapText="1"/>
    </xf>
    <xf numFmtId="0" fontId="1" fillId="0" borderId="0" xfId="9" applyFont="1" applyFill="1"/>
    <xf numFmtId="165" fontId="4" fillId="0" borderId="21" xfId="9" applyNumberFormat="1" applyFont="1" applyFill="1" applyBorder="1" applyAlignment="1">
      <alignment horizontal="center" vertical="center"/>
    </xf>
    <xf numFmtId="164" fontId="4" fillId="0" borderId="21" xfId="9" applyNumberFormat="1" applyFont="1" applyFill="1" applyBorder="1" applyAlignment="1">
      <alignment horizontal="center" vertical="center"/>
    </xf>
    <xf numFmtId="165" fontId="4" fillId="0" borderId="4" xfId="9" applyNumberFormat="1" applyFont="1" applyFill="1" applyBorder="1" applyAlignment="1">
      <alignment horizontal="center" vertical="center"/>
    </xf>
    <xf numFmtId="0" fontId="4" fillId="3" borderId="3" xfId="9" applyFont="1" applyFill="1" applyBorder="1" applyAlignment="1">
      <alignment vertical="center" wrapText="1"/>
    </xf>
    <xf numFmtId="165" fontId="4" fillId="3" borderId="4" xfId="9" applyNumberFormat="1" applyFont="1" applyFill="1" applyBorder="1" applyAlignment="1">
      <alignment horizontal="center" vertical="center"/>
    </xf>
    <xf numFmtId="165" fontId="4" fillId="3" borderId="3" xfId="9" applyNumberFormat="1" applyFont="1" applyFill="1" applyBorder="1" applyAlignment="1">
      <alignment horizontal="center" vertical="center"/>
    </xf>
    <xf numFmtId="3" fontId="1" fillId="0" borderId="0" xfId="9" applyNumberFormat="1" applyFont="1"/>
    <xf numFmtId="0" fontId="20" fillId="0" borderId="47" xfId="9" applyFont="1" applyFill="1" applyBorder="1" applyAlignment="1">
      <alignment vertical="center" wrapText="1"/>
    </xf>
    <xf numFmtId="165" fontId="20" fillId="0" borderId="3" xfId="9" applyNumberFormat="1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3" fontId="4" fillId="0" borderId="2" xfId="9" applyNumberFormat="1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vertical="center" wrapText="1"/>
    </xf>
    <xf numFmtId="164" fontId="4" fillId="0" borderId="2" xfId="8" applyNumberFormat="1" applyFont="1" applyFill="1" applyBorder="1" applyAlignment="1">
      <alignment horizontal="center" vertical="center" wrapText="1"/>
    </xf>
    <xf numFmtId="165" fontId="4" fillId="0" borderId="2" xfId="8" applyNumberFormat="1" applyFont="1" applyFill="1" applyBorder="1" applyAlignment="1">
      <alignment horizontal="center" vertical="center"/>
    </xf>
    <xf numFmtId="0" fontId="1" fillId="0" borderId="0" xfId="9" applyFont="1" applyBorder="1"/>
    <xf numFmtId="0" fontId="60" fillId="0" borderId="2" xfId="2" applyFont="1" applyFill="1" applyBorder="1" applyAlignment="1">
      <alignment vertical="center" wrapText="1"/>
    </xf>
    <xf numFmtId="3" fontId="4" fillId="0" borderId="2" xfId="8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0" fontId="4" fillId="0" borderId="25" xfId="9" applyFont="1" applyFill="1" applyBorder="1" applyAlignment="1">
      <alignment vertical="center" wrapText="1"/>
    </xf>
    <xf numFmtId="0" fontId="20" fillId="0" borderId="3" xfId="9" applyFont="1" applyFill="1" applyBorder="1" applyAlignment="1">
      <alignment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164" fontId="14" fillId="0" borderId="2" xfId="15" applyNumberFormat="1" applyFont="1" applyFill="1" applyBorder="1" applyAlignment="1">
      <alignment horizontal="center" vertical="center"/>
    </xf>
    <xf numFmtId="3" fontId="14" fillId="0" borderId="2" xfId="15" applyNumberFormat="1" applyFont="1" applyFill="1" applyBorder="1" applyAlignment="1">
      <alignment horizontal="center" vertical="center"/>
    </xf>
    <xf numFmtId="0" fontId="4" fillId="0" borderId="37" xfId="8" applyFont="1" applyFill="1" applyBorder="1" applyAlignment="1">
      <alignment horizontal="center" vertical="center"/>
    </xf>
    <xf numFmtId="3" fontId="55" fillId="0" borderId="2" xfId="16" applyNumberFormat="1" applyFont="1" applyFill="1" applyBorder="1" applyAlignment="1">
      <alignment horizontal="center" vertical="center"/>
    </xf>
    <xf numFmtId="165" fontId="32" fillId="0" borderId="0" xfId="16" applyNumberFormat="1" applyFont="1" applyFill="1"/>
    <xf numFmtId="3" fontId="4" fillId="0" borderId="17" xfId="9" applyNumberFormat="1" applyFont="1" applyFill="1" applyBorder="1" applyAlignment="1">
      <alignment horizontal="center" vertical="center" wrapText="1"/>
    </xf>
    <xf numFmtId="165" fontId="4" fillId="0" borderId="46" xfId="9" applyNumberFormat="1" applyFont="1" applyFill="1" applyBorder="1" applyAlignment="1">
      <alignment horizontal="center" vertical="center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0" fontId="39" fillId="0" borderId="2" xfId="13" applyFont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center" vertical="center"/>
    </xf>
    <xf numFmtId="164" fontId="1" fillId="0" borderId="0" xfId="9" applyNumberFormat="1" applyFont="1"/>
    <xf numFmtId="3" fontId="4" fillId="0" borderId="21" xfId="9" applyNumberFormat="1" applyFont="1" applyFill="1" applyBorder="1" applyAlignment="1">
      <alignment horizontal="center" vertical="center" wrapText="1"/>
    </xf>
    <xf numFmtId="49" fontId="4" fillId="0" borderId="21" xfId="9" applyNumberFormat="1" applyFont="1" applyFill="1" applyBorder="1" applyAlignment="1">
      <alignment horizontal="center" vertical="center" wrapText="1"/>
    </xf>
    <xf numFmtId="164" fontId="20" fillId="0" borderId="0" xfId="13" applyNumberFormat="1" applyFont="1" applyAlignment="1">
      <alignment horizontal="center" vertical="center"/>
    </xf>
    <xf numFmtId="0" fontId="50" fillId="0" borderId="0" xfId="6" applyFont="1" applyAlignment="1">
      <alignment horizontal="center" vertical="center" wrapText="1"/>
    </xf>
    <xf numFmtId="0" fontId="41" fillId="0" borderId="30" xfId="14" applyFont="1" applyFill="1" applyBorder="1" applyAlignment="1">
      <alignment horizontal="left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6" applyFont="1" applyBorder="1" applyAlignment="1">
      <alignment horizontal="center" vertical="center"/>
    </xf>
    <xf numFmtId="0" fontId="22" fillId="0" borderId="34" xfId="6" applyFont="1" applyBorder="1" applyAlignment="1">
      <alignment horizontal="center" vertical="center"/>
    </xf>
    <xf numFmtId="0" fontId="22" fillId="0" borderId="35" xfId="6" applyFont="1" applyBorder="1" applyAlignment="1">
      <alignment horizontal="center" vertical="center"/>
    </xf>
    <xf numFmtId="0" fontId="33" fillId="0" borderId="0" xfId="6" applyFont="1" applyFill="1" applyBorder="1" applyAlignment="1">
      <alignment horizontal="center" vertical="center" wrapText="1"/>
    </xf>
    <xf numFmtId="0" fontId="37" fillId="0" borderId="0" xfId="6" applyFont="1" applyFill="1" applyBorder="1" applyAlignment="1">
      <alignment horizontal="center" vertical="center" wrapText="1"/>
    </xf>
    <xf numFmtId="0" fontId="42" fillId="0" borderId="0" xfId="6" applyFont="1" applyFill="1" applyBorder="1" applyAlignment="1">
      <alignment horizontal="right"/>
    </xf>
    <xf numFmtId="0" fontId="47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27" fillId="0" borderId="2" xfId="6" applyFont="1" applyFill="1" applyBorder="1" applyAlignment="1">
      <alignment horizontal="center" vertical="center" wrapText="1"/>
    </xf>
    <xf numFmtId="0" fontId="38" fillId="0" borderId="0" xfId="13" applyFont="1" applyFill="1" applyAlignment="1">
      <alignment horizontal="center" vertical="top" wrapText="1"/>
    </xf>
    <xf numFmtId="0" fontId="38" fillId="0" borderId="2" xfId="13" applyFont="1" applyFill="1" applyBorder="1" applyAlignment="1">
      <alignment horizontal="center" vertical="top" wrapText="1"/>
    </xf>
    <xf numFmtId="49" fontId="39" fillId="0" borderId="2" xfId="13" applyNumberFormat="1" applyFont="1" applyFill="1" applyBorder="1" applyAlignment="1">
      <alignment horizontal="center" vertical="center" wrapText="1"/>
    </xf>
    <xf numFmtId="0" fontId="39" fillId="0" borderId="2" xfId="13" applyFont="1" applyBorder="1" applyAlignment="1">
      <alignment horizontal="center" vertical="center" wrapText="1"/>
    </xf>
    <xf numFmtId="0" fontId="21" fillId="0" borderId="0" xfId="16" applyFont="1" applyFill="1" applyAlignment="1">
      <alignment horizontal="center" wrapText="1"/>
    </xf>
    <xf numFmtId="0" fontId="23" fillId="0" borderId="0" xfId="16" applyFont="1" applyFill="1" applyAlignment="1">
      <alignment horizontal="center"/>
    </xf>
    <xf numFmtId="0" fontId="24" fillId="0" borderId="36" xfId="16" applyFont="1" applyFill="1" applyBorder="1" applyAlignment="1">
      <alignment horizontal="center"/>
    </xf>
    <xf numFmtId="0" fontId="24" fillId="0" borderId="3" xfId="16" applyFont="1" applyFill="1" applyBorder="1" applyAlignment="1">
      <alignment horizontal="center"/>
    </xf>
    <xf numFmtId="14" fontId="25" fillId="0" borderId="2" xfId="1" applyNumberFormat="1" applyFont="1" applyBorder="1" applyAlignment="1">
      <alignment horizontal="center" vertical="center" wrapText="1"/>
    </xf>
    <xf numFmtId="0" fontId="29" fillId="0" borderId="0" xfId="16" applyFont="1" applyFill="1" applyAlignment="1">
      <alignment horizontal="center" wrapText="1"/>
    </xf>
    <xf numFmtId="0" fontId="23" fillId="0" borderId="0" xfId="16" applyFont="1" applyFill="1" applyAlignment="1">
      <alignment horizontal="center" wrapText="1"/>
    </xf>
    <xf numFmtId="0" fontId="24" fillId="0" borderId="2" xfId="16" applyFont="1" applyFill="1" applyBorder="1" applyAlignment="1">
      <alignment horizontal="center"/>
    </xf>
    <xf numFmtId="0" fontId="21" fillId="0" borderId="2" xfId="16" applyFont="1" applyFill="1" applyBorder="1" applyAlignment="1">
      <alignment horizontal="center" vertical="center" wrapText="1"/>
    </xf>
    <xf numFmtId="0" fontId="57" fillId="0" borderId="0" xfId="9" applyFont="1" applyFill="1" applyBorder="1" applyAlignment="1">
      <alignment horizontal="center" wrapText="1"/>
    </xf>
    <xf numFmtId="0" fontId="58" fillId="0" borderId="0" xfId="9" applyFont="1" applyAlignment="1">
      <alignment horizontal="center"/>
    </xf>
    <xf numFmtId="0" fontId="3" fillId="0" borderId="2" xfId="9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1" fillId="0" borderId="2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/>
    </xf>
    <xf numFmtId="0" fontId="4" fillId="0" borderId="37" xfId="9" applyFont="1" applyFill="1" applyBorder="1" applyAlignment="1">
      <alignment horizontal="center" vertical="center"/>
    </xf>
    <xf numFmtId="0" fontId="7" fillId="0" borderId="38" xfId="9" applyFont="1" applyFill="1" applyBorder="1" applyAlignment="1">
      <alignment horizontal="left" vertical="center" wrapText="1"/>
    </xf>
    <xf numFmtId="0" fontId="4" fillId="0" borderId="29" xfId="9" applyFont="1" applyFill="1" applyBorder="1" applyAlignment="1">
      <alignment horizontal="center" vertical="center"/>
    </xf>
    <xf numFmtId="0" fontId="4" fillId="0" borderId="39" xfId="9" applyFont="1" applyFill="1" applyBorder="1" applyAlignment="1">
      <alignment horizontal="center" vertical="center"/>
    </xf>
    <xf numFmtId="0" fontId="59" fillId="0" borderId="40" xfId="9" applyFont="1" applyFill="1" applyBorder="1" applyAlignment="1">
      <alignment horizontal="center" vertical="center" wrapText="1"/>
    </xf>
    <xf numFmtId="0" fontId="59" fillId="0" borderId="38" xfId="9" applyFont="1" applyFill="1" applyBorder="1" applyAlignment="1">
      <alignment horizontal="center" vertical="center" wrapText="1"/>
    </xf>
    <xf numFmtId="0" fontId="59" fillId="0" borderId="41" xfId="9" applyFont="1" applyFill="1" applyBorder="1" applyAlignment="1">
      <alignment horizontal="center" vertical="center" wrapText="1"/>
    </xf>
    <xf numFmtId="0" fontId="59" fillId="0" borderId="4" xfId="9" applyFont="1" applyFill="1" applyBorder="1" applyAlignment="1">
      <alignment horizontal="center" vertical="center" wrapText="1"/>
    </xf>
    <xf numFmtId="0" fontId="59" fillId="0" borderId="1" xfId="9" applyFont="1" applyFill="1" applyBorder="1" applyAlignment="1">
      <alignment horizontal="center" vertical="center" wrapText="1"/>
    </xf>
    <xf numFmtId="0" fontId="59" fillId="0" borderId="37" xfId="9" applyFont="1" applyFill="1" applyBorder="1" applyAlignment="1">
      <alignment horizontal="center" vertical="center" wrapText="1"/>
    </xf>
    <xf numFmtId="0" fontId="1" fillId="0" borderId="29" xfId="9" applyFont="1" applyFill="1" applyBorder="1" applyAlignment="1">
      <alignment horizontal="center" vertical="center"/>
    </xf>
    <xf numFmtId="0" fontId="1" fillId="0" borderId="39" xfId="9" applyFont="1" applyFill="1" applyBorder="1" applyAlignment="1">
      <alignment horizontal="center" vertical="center"/>
    </xf>
    <xf numFmtId="1" fontId="10" fillId="0" borderId="40" xfId="10" applyNumberFormat="1" applyFont="1" applyFill="1" applyBorder="1" applyAlignment="1" applyProtection="1">
      <alignment horizontal="center" vertical="center" wrapText="1"/>
    </xf>
    <xf numFmtId="1" fontId="10" fillId="0" borderId="38" xfId="10" applyNumberFormat="1" applyFont="1" applyFill="1" applyBorder="1" applyAlignment="1" applyProtection="1">
      <alignment horizontal="center" vertical="center" wrapText="1"/>
    </xf>
    <xf numFmtId="1" fontId="10" fillId="0" borderId="41" xfId="10" applyNumberFormat="1" applyFont="1" applyFill="1" applyBorder="1" applyAlignment="1" applyProtection="1">
      <alignment horizontal="center" vertical="center" wrapText="1"/>
    </xf>
    <xf numFmtId="1" fontId="10" fillId="0" borderId="42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43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37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2" fillId="0" borderId="36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3" fillId="0" borderId="29" xfId="10" applyNumberFormat="1" applyFont="1" applyFill="1" applyBorder="1" applyAlignment="1" applyProtection="1">
      <alignment horizontal="center" vertical="center" wrapText="1"/>
    </xf>
    <xf numFmtId="1" fontId="13" fillId="0" borderId="39" xfId="10" applyNumberFormat="1" applyFont="1" applyFill="1" applyBorder="1" applyAlignment="1" applyProtection="1">
      <alignment horizontal="center" vertical="center" wrapText="1"/>
    </xf>
    <xf numFmtId="1" fontId="1" fillId="0" borderId="36" xfId="10" applyNumberFormat="1" applyFont="1" applyFill="1" applyBorder="1" applyAlignment="1" applyProtection="1">
      <alignment horizontal="center"/>
    </xf>
    <xf numFmtId="1" fontId="1" fillId="0" borderId="45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36" xfId="10" applyNumberFormat="1" applyFont="1" applyFill="1" applyBorder="1" applyAlignment="1" applyProtection="1">
      <alignment horizontal="center" vertical="center" wrapText="1"/>
    </xf>
    <xf numFmtId="1" fontId="11" fillId="0" borderId="40" xfId="10" applyNumberFormat="1" applyFont="1" applyFill="1" applyBorder="1" applyAlignment="1" applyProtection="1">
      <alignment horizontal="center" vertical="center" wrapText="1"/>
    </xf>
    <xf numFmtId="1" fontId="11" fillId="0" borderId="38" xfId="10" applyNumberFormat="1" applyFont="1" applyFill="1" applyBorder="1" applyAlignment="1" applyProtection="1">
      <alignment horizontal="center" vertical="center" wrapText="1"/>
    </xf>
    <xf numFmtId="1" fontId="11" fillId="0" borderId="41" xfId="10" applyNumberFormat="1" applyFont="1" applyFill="1" applyBorder="1" applyAlignment="1" applyProtection="1">
      <alignment horizontal="center" vertical="center" wrapText="1"/>
    </xf>
    <xf numFmtId="1" fontId="11" fillId="0" borderId="42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43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37" xfId="10" applyNumberFormat="1" applyFont="1" applyFill="1" applyBorder="1" applyAlignment="1" applyProtection="1">
      <alignment horizontal="center" vertical="center" wrapText="1"/>
    </xf>
    <xf numFmtId="1" fontId="10" fillId="0" borderId="39" xfId="10" applyNumberFormat="1" applyFont="1" applyFill="1" applyBorder="1" applyAlignment="1" applyProtection="1">
      <alignment horizontal="center" vertical="center" wrapText="1"/>
    </xf>
    <xf numFmtId="1" fontId="10" fillId="0" borderId="29" xfId="10" applyNumberFormat="1" applyFont="1" applyFill="1" applyBorder="1" applyAlignment="1" applyProtection="1">
      <alignment horizontal="center" vertical="center" wrapText="1"/>
    </xf>
    <xf numFmtId="1" fontId="10" fillId="0" borderId="44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10" applyNumberFormat="1" applyFont="1" applyFill="1" applyAlignment="1" applyProtection="1">
      <alignment horizontal="center"/>
      <protection locked="0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53" fillId="0" borderId="2" xfId="10" applyNumberFormat="1" applyFont="1" applyFill="1" applyBorder="1" applyAlignment="1" applyProtection="1">
      <alignment horizontal="center" vertical="center" wrapText="1"/>
    </xf>
    <xf numFmtId="1" fontId="13" fillId="0" borderId="40" xfId="10" applyNumberFormat="1" applyFont="1" applyFill="1" applyBorder="1" applyAlignment="1" applyProtection="1">
      <alignment horizontal="center" vertical="center" wrapText="1"/>
    </xf>
    <xf numFmtId="1" fontId="13" fillId="0" borderId="41" xfId="10" applyNumberFormat="1" applyFont="1" applyFill="1" applyBorder="1" applyAlignment="1" applyProtection="1">
      <alignment horizontal="center" vertical="center" wrapText="1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Кількість безробітних - 04.04" xfId="15"/>
    <cellStyle name="Обычный_Форма7Н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tabSelected="1" view="pageBreakPreview" zoomScaleNormal="100" zoomScaleSheetLayoutView="100" workbookViewId="0">
      <selection activeCell="A3" sqref="A3"/>
    </sheetView>
  </sheetViews>
  <sheetFormatPr defaultColWidth="10.28515625" defaultRowHeight="15" x14ac:dyDescent="0.25"/>
  <cols>
    <col min="1" max="1" width="33.42578125" style="46" customWidth="1"/>
    <col min="2" max="2" width="10.7109375" style="52" customWidth="1"/>
    <col min="3" max="3" width="11.42578125" style="52" customWidth="1"/>
    <col min="4" max="4" width="10.42578125" style="46" customWidth="1"/>
    <col min="5" max="5" width="11.28515625" style="46" customWidth="1"/>
    <col min="6" max="6" width="12.7109375" style="46" customWidth="1"/>
    <col min="7" max="7" width="12" style="46" customWidth="1"/>
    <col min="8" max="8" width="8.5703125" style="46" customWidth="1"/>
    <col min="9" max="11" width="9.140625" style="46" customWidth="1"/>
    <col min="12" max="245" width="7.85546875" style="46" customWidth="1"/>
    <col min="246" max="246" width="39.28515625" style="46" customWidth="1"/>
    <col min="247" max="16384" width="10.28515625" style="46"/>
  </cols>
  <sheetData>
    <row r="1" spans="1:11" ht="49.5" customHeight="1" x14ac:dyDescent="0.25">
      <c r="A1" s="221" t="s">
        <v>142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38.25" customHeight="1" thickBot="1" x14ac:dyDescent="0.3">
      <c r="A2" s="222" t="s">
        <v>77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s="49" customFormat="1" ht="39" customHeight="1" thickTop="1" x14ac:dyDescent="0.2">
      <c r="A3" s="48"/>
      <c r="B3" s="223" t="s">
        <v>79</v>
      </c>
      <c r="C3" s="224"/>
      <c r="D3" s="225" t="s">
        <v>80</v>
      </c>
      <c r="E3" s="226"/>
      <c r="F3" s="225" t="s">
        <v>81</v>
      </c>
      <c r="G3" s="226"/>
      <c r="H3" s="225" t="s">
        <v>82</v>
      </c>
      <c r="I3" s="226"/>
      <c r="J3" s="225" t="s">
        <v>83</v>
      </c>
      <c r="K3" s="227"/>
    </row>
    <row r="4" spans="1:11" s="49" customFormat="1" ht="40.5" customHeight="1" thickBot="1" x14ac:dyDescent="0.25">
      <c r="A4" s="50"/>
      <c r="B4" s="108" t="s">
        <v>4</v>
      </c>
      <c r="C4" s="109" t="s">
        <v>137</v>
      </c>
      <c r="D4" s="108" t="s">
        <v>4</v>
      </c>
      <c r="E4" s="109" t="s">
        <v>137</v>
      </c>
      <c r="F4" s="108" t="s">
        <v>4</v>
      </c>
      <c r="G4" s="109" t="s">
        <v>137</v>
      </c>
      <c r="H4" s="108" t="s">
        <v>4</v>
      </c>
      <c r="I4" s="109" t="s">
        <v>137</v>
      </c>
      <c r="J4" s="108" t="s">
        <v>4</v>
      </c>
      <c r="K4" s="110" t="s">
        <v>137</v>
      </c>
    </row>
    <row r="5" spans="1:11" s="49" customFormat="1" ht="63" customHeight="1" thickTop="1" x14ac:dyDescent="0.2">
      <c r="A5" s="102" t="s">
        <v>95</v>
      </c>
      <c r="B5" s="78">
        <v>17830.599999999999</v>
      </c>
      <c r="C5" s="79">
        <v>17883.599999999999</v>
      </c>
      <c r="D5" s="80">
        <v>12233.6</v>
      </c>
      <c r="E5" s="79">
        <v>12320.4</v>
      </c>
      <c r="F5" s="80">
        <v>5597</v>
      </c>
      <c r="G5" s="79">
        <v>5563.2</v>
      </c>
      <c r="H5" s="81">
        <v>8425.6</v>
      </c>
      <c r="I5" s="79">
        <v>8543.7000000000007</v>
      </c>
      <c r="J5" s="81">
        <v>9405</v>
      </c>
      <c r="K5" s="82">
        <v>9339.9</v>
      </c>
    </row>
    <row r="6" spans="1:11" s="49" customFormat="1" ht="48.75" customHeight="1" x14ac:dyDescent="0.2">
      <c r="A6" s="103" t="s">
        <v>94</v>
      </c>
      <c r="B6" s="83">
        <v>61.9</v>
      </c>
      <c r="C6" s="84">
        <v>62.4</v>
      </c>
      <c r="D6" s="83">
        <v>62.7</v>
      </c>
      <c r="E6" s="84">
        <v>63.5</v>
      </c>
      <c r="F6" s="83">
        <v>60.3</v>
      </c>
      <c r="G6" s="84">
        <v>60.1</v>
      </c>
      <c r="H6" s="85">
        <v>55.7</v>
      </c>
      <c r="I6" s="84">
        <v>56.7</v>
      </c>
      <c r="J6" s="85">
        <v>68.8</v>
      </c>
      <c r="K6" s="86">
        <v>68.599999999999994</v>
      </c>
    </row>
    <row r="7" spans="1:11" s="49" customFormat="1" ht="57" customHeight="1" x14ac:dyDescent="0.2">
      <c r="A7" s="104" t="s">
        <v>96</v>
      </c>
      <c r="B7" s="87">
        <v>16120.9</v>
      </c>
      <c r="C7" s="88">
        <v>16283.2</v>
      </c>
      <c r="D7" s="87">
        <v>11108.5</v>
      </c>
      <c r="E7" s="88">
        <v>11254.4</v>
      </c>
      <c r="F7" s="87">
        <v>5012.3999999999996</v>
      </c>
      <c r="G7" s="88">
        <v>5028.8</v>
      </c>
      <c r="H7" s="89">
        <v>7775.8</v>
      </c>
      <c r="I7" s="88">
        <v>7898.1</v>
      </c>
      <c r="J7" s="89">
        <v>8345.1</v>
      </c>
      <c r="K7" s="90">
        <v>8385.1</v>
      </c>
    </row>
    <row r="8" spans="1:11" s="49" customFormat="1" ht="54.75" customHeight="1" x14ac:dyDescent="0.2">
      <c r="A8" s="105" t="s">
        <v>93</v>
      </c>
      <c r="B8" s="91">
        <v>56</v>
      </c>
      <c r="C8" s="92">
        <v>56.8</v>
      </c>
      <c r="D8" s="91">
        <v>56.9</v>
      </c>
      <c r="E8" s="92">
        <v>58</v>
      </c>
      <c r="F8" s="91">
        <v>54</v>
      </c>
      <c r="G8" s="92">
        <v>54.4</v>
      </c>
      <c r="H8" s="93">
        <v>51.4</v>
      </c>
      <c r="I8" s="92">
        <v>52.4</v>
      </c>
      <c r="J8" s="93">
        <v>61.1</v>
      </c>
      <c r="K8" s="94">
        <v>61.6</v>
      </c>
    </row>
    <row r="9" spans="1:11" s="49" customFormat="1" ht="70.5" customHeight="1" x14ac:dyDescent="0.2">
      <c r="A9" s="106" t="s">
        <v>102</v>
      </c>
      <c r="B9" s="95">
        <v>1709.7</v>
      </c>
      <c r="C9" s="96">
        <v>1600.4</v>
      </c>
      <c r="D9" s="95">
        <v>1125.0999999999999</v>
      </c>
      <c r="E9" s="96">
        <v>1066</v>
      </c>
      <c r="F9" s="95">
        <v>584.6</v>
      </c>
      <c r="G9" s="96">
        <v>534.4</v>
      </c>
      <c r="H9" s="97">
        <v>649.79999999999995</v>
      </c>
      <c r="I9" s="96">
        <v>645.6</v>
      </c>
      <c r="J9" s="97">
        <v>1059.9000000000001</v>
      </c>
      <c r="K9" s="98">
        <v>954.8</v>
      </c>
    </row>
    <row r="10" spans="1:11" s="49" customFormat="1" ht="60.75" customHeight="1" x14ac:dyDescent="0.2">
      <c r="A10" s="107" t="s">
        <v>97</v>
      </c>
      <c r="B10" s="83">
        <v>9.6</v>
      </c>
      <c r="C10" s="99">
        <v>8.9</v>
      </c>
      <c r="D10" s="83">
        <v>9.1999999999999993</v>
      </c>
      <c r="E10" s="99">
        <v>8.6999999999999993</v>
      </c>
      <c r="F10" s="83">
        <v>10.4</v>
      </c>
      <c r="G10" s="99">
        <v>9.6</v>
      </c>
      <c r="H10" s="100">
        <v>7.7</v>
      </c>
      <c r="I10" s="99">
        <v>7.6</v>
      </c>
      <c r="J10" s="100">
        <v>11.3</v>
      </c>
      <c r="K10" s="101">
        <v>10.199999999999999</v>
      </c>
    </row>
    <row r="11" spans="1:11" s="54" customFormat="1" ht="15.75" x14ac:dyDescent="0.25">
      <c r="A11" s="51"/>
      <c r="B11" s="51"/>
      <c r="C11" s="52"/>
      <c r="D11" s="51"/>
      <c r="E11" s="51"/>
      <c r="F11" s="53"/>
      <c r="G11" s="51"/>
      <c r="H11" s="51"/>
      <c r="I11" s="51"/>
      <c r="J11" s="51"/>
      <c r="K11" s="51"/>
    </row>
    <row r="12" spans="1:11" s="56" customFormat="1" ht="12" customHeight="1" x14ac:dyDescent="0.25">
      <c r="A12" s="55"/>
      <c r="B12" s="55"/>
      <c r="C12" s="52"/>
      <c r="D12" s="55"/>
      <c r="E12" s="55"/>
      <c r="F12" s="53"/>
      <c r="G12" s="55"/>
      <c r="H12" s="55"/>
      <c r="I12" s="55"/>
      <c r="J12" s="55"/>
      <c r="K12" s="55"/>
    </row>
    <row r="13" spans="1:11" ht="15.75" x14ac:dyDescent="0.25">
      <c r="A13" s="57"/>
      <c r="F13" s="53"/>
    </row>
    <row r="14" spans="1:11" ht="15.75" x14ac:dyDescent="0.25">
      <c r="A14" s="57"/>
      <c r="F14" s="53"/>
    </row>
    <row r="15" spans="1:11" ht="15.75" x14ac:dyDescent="0.25">
      <c r="A15" s="57"/>
      <c r="F15" s="53"/>
    </row>
    <row r="16" spans="1:11" ht="15.75" x14ac:dyDescent="0.25">
      <c r="A16" s="57"/>
      <c r="F16" s="58"/>
    </row>
    <row r="17" spans="1:6" ht="15.75" x14ac:dyDescent="0.25">
      <c r="A17" s="57"/>
      <c r="F17" s="59"/>
    </row>
    <row r="18" spans="1:6" ht="15.75" x14ac:dyDescent="0.25">
      <c r="A18" s="57"/>
      <c r="F18" s="53"/>
    </row>
    <row r="19" spans="1:6" ht="15.75" x14ac:dyDescent="0.25">
      <c r="A19" s="57"/>
      <c r="F19" s="53"/>
    </row>
    <row r="20" spans="1:6" ht="15.75" x14ac:dyDescent="0.25">
      <c r="A20" s="57"/>
      <c r="F20" s="53"/>
    </row>
    <row r="21" spans="1:6" ht="15.75" x14ac:dyDescent="0.25">
      <c r="A21" s="57"/>
      <c r="F21" s="53"/>
    </row>
    <row r="22" spans="1:6" x14ac:dyDescent="0.25">
      <c r="A22" s="57"/>
    </row>
  </sheetData>
  <mergeCells count="7">
    <mergeCell ref="A1:K1"/>
    <mergeCell ref="A2:K2"/>
    <mergeCell ref="B3:C3"/>
    <mergeCell ref="D3:E3"/>
    <mergeCell ref="F3:G3"/>
    <mergeCell ref="H3:I3"/>
    <mergeCell ref="J3:K3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8"/>
  <sheetViews>
    <sheetView view="pageBreakPreview" zoomScale="85" zoomScaleNormal="75" zoomScaleSheetLayoutView="85" workbookViewId="0">
      <pane xSplit="1" ySplit="8" topLeftCell="B9" activePane="bottomRight" state="frozen"/>
      <selection activeCell="A3" sqref="A3"/>
      <selection pane="topRight" activeCell="A3" sqref="A3"/>
      <selection pane="bottomLeft" activeCell="A3" sqref="A3"/>
      <selection pane="bottomRight" activeCell="A3" sqref="A3:I3"/>
    </sheetView>
  </sheetViews>
  <sheetFormatPr defaultColWidth="8.28515625" defaultRowHeight="12.75" x14ac:dyDescent="0.2"/>
  <cols>
    <col min="1" max="1" width="20.85546875" style="61" customWidth="1"/>
    <col min="2" max="2" width="16.42578125" style="61" customWidth="1"/>
    <col min="3" max="3" width="14.42578125" style="61" customWidth="1"/>
    <col min="4" max="4" width="14" style="61" customWidth="1"/>
    <col min="5" max="5" width="13.28515625" style="61" customWidth="1"/>
    <col min="6" max="6" width="12.7109375" style="61" customWidth="1"/>
    <col min="7" max="7" width="12" style="61" customWidth="1"/>
    <col min="8" max="8" width="12.5703125" style="61" customWidth="1"/>
    <col min="9" max="9" width="13.7109375" style="61" customWidth="1"/>
    <col min="10" max="10" width="9.140625" style="62" customWidth="1"/>
    <col min="11" max="252" width="9.140625" style="61" customWidth="1"/>
    <col min="253" max="253" width="18.5703125" style="61" customWidth="1"/>
    <col min="254" max="254" width="11.5703125" style="61" customWidth="1"/>
    <col min="255" max="255" width="11" style="61" customWidth="1"/>
    <col min="256" max="16384" width="8.28515625" style="61"/>
  </cols>
  <sheetData>
    <row r="1" spans="1:9" s="60" customFormat="1" ht="18" customHeight="1" x14ac:dyDescent="0.3">
      <c r="A1" s="228" t="s">
        <v>84</v>
      </c>
      <c r="B1" s="228"/>
      <c r="C1" s="228"/>
      <c r="D1" s="228"/>
      <c r="E1" s="228"/>
      <c r="F1" s="228"/>
      <c r="G1" s="228"/>
      <c r="H1" s="228"/>
      <c r="I1" s="228"/>
    </row>
    <row r="2" spans="1:9" s="60" customFormat="1" ht="18.75" customHeight="1" x14ac:dyDescent="0.3">
      <c r="A2" s="228" t="s">
        <v>143</v>
      </c>
      <c r="B2" s="228"/>
      <c r="C2" s="228"/>
      <c r="D2" s="228"/>
      <c r="E2" s="228"/>
      <c r="F2" s="228"/>
      <c r="G2" s="228"/>
      <c r="H2" s="228"/>
      <c r="I2" s="228"/>
    </row>
    <row r="3" spans="1:9" s="60" customFormat="1" ht="14.25" customHeight="1" x14ac:dyDescent="0.3">
      <c r="A3" s="229" t="s">
        <v>85</v>
      </c>
      <c r="B3" s="229"/>
      <c r="C3" s="229"/>
      <c r="D3" s="229"/>
      <c r="E3" s="229"/>
      <c r="F3" s="229"/>
      <c r="G3" s="229"/>
      <c r="H3" s="229"/>
      <c r="I3" s="229"/>
    </row>
    <row r="4" spans="1:9" s="60" customFormat="1" ht="9" hidden="1" customHeight="1" x14ac:dyDescent="0.3">
      <c r="A4" s="229"/>
      <c r="B4" s="229"/>
      <c r="C4" s="229"/>
      <c r="D4" s="229"/>
      <c r="E4" s="229"/>
      <c r="F4" s="229"/>
      <c r="G4" s="229"/>
      <c r="H4" s="229"/>
      <c r="I4" s="229"/>
    </row>
    <row r="5" spans="1:9" ht="18" customHeight="1" x14ac:dyDescent="0.25">
      <c r="A5" s="47" t="s">
        <v>78</v>
      </c>
      <c r="F5" s="230"/>
      <c r="G5" s="230"/>
      <c r="H5" s="230"/>
      <c r="I5" s="230"/>
    </row>
    <row r="6" spans="1:9" s="63" customFormat="1" ht="16.5" customHeight="1" x14ac:dyDescent="0.25">
      <c r="A6" s="232"/>
      <c r="B6" s="233" t="s">
        <v>86</v>
      </c>
      <c r="C6" s="233"/>
      <c r="D6" s="233" t="s">
        <v>87</v>
      </c>
      <c r="E6" s="233"/>
      <c r="F6" s="233" t="s">
        <v>88</v>
      </c>
      <c r="G6" s="233"/>
      <c r="H6" s="233" t="s">
        <v>89</v>
      </c>
      <c r="I6" s="233"/>
    </row>
    <row r="7" spans="1:9" s="64" customFormat="1" ht="27.75" customHeight="1" x14ac:dyDescent="0.25">
      <c r="A7" s="232"/>
      <c r="B7" s="77" t="s">
        <v>4</v>
      </c>
      <c r="C7" s="77" t="s">
        <v>137</v>
      </c>
      <c r="D7" s="77" t="s">
        <v>4</v>
      </c>
      <c r="E7" s="77" t="s">
        <v>137</v>
      </c>
      <c r="F7" s="77" t="s">
        <v>4</v>
      </c>
      <c r="G7" s="77" t="s">
        <v>137</v>
      </c>
      <c r="H7" s="77" t="s">
        <v>4</v>
      </c>
      <c r="I7" s="77" t="s">
        <v>137</v>
      </c>
    </row>
    <row r="8" spans="1:9" s="63" customFormat="1" ht="12.75" customHeight="1" x14ac:dyDescent="0.25">
      <c r="A8" s="65"/>
      <c r="B8" s="231" t="s">
        <v>90</v>
      </c>
      <c r="C8" s="231"/>
      <c r="D8" s="231" t="s">
        <v>91</v>
      </c>
      <c r="E8" s="231"/>
      <c r="F8" s="231" t="s">
        <v>90</v>
      </c>
      <c r="G8" s="231"/>
      <c r="H8" s="231" t="s">
        <v>91</v>
      </c>
      <c r="I8" s="231"/>
    </row>
    <row r="9" spans="1:9" s="70" customFormat="1" ht="18" customHeight="1" x14ac:dyDescent="0.25">
      <c r="A9" s="66" t="s">
        <v>20</v>
      </c>
      <c r="B9" s="67">
        <v>16120.9</v>
      </c>
      <c r="C9" s="68">
        <v>16283.2</v>
      </c>
      <c r="D9" s="69">
        <v>56</v>
      </c>
      <c r="E9" s="69">
        <v>56.8</v>
      </c>
      <c r="F9" s="68">
        <v>1709.6999999999998</v>
      </c>
      <c r="G9" s="68">
        <v>1600.4000000000003</v>
      </c>
      <c r="H9" s="69">
        <v>9.6</v>
      </c>
      <c r="I9" s="69">
        <v>8.9</v>
      </c>
    </row>
    <row r="10" spans="1:9" ht="15.75" customHeight="1" x14ac:dyDescent="0.25">
      <c r="A10" s="71" t="s">
        <v>21</v>
      </c>
      <c r="B10" s="72">
        <v>647.70000000000005</v>
      </c>
      <c r="C10" s="72">
        <v>652.79999999999995</v>
      </c>
      <c r="D10" s="72">
        <v>55.9</v>
      </c>
      <c r="E10" s="72">
        <v>56.8</v>
      </c>
      <c r="F10" s="73">
        <v>79.099999999999994</v>
      </c>
      <c r="G10" s="73">
        <v>75.2</v>
      </c>
      <c r="H10" s="72">
        <v>10.9</v>
      </c>
      <c r="I10" s="72">
        <v>10.3</v>
      </c>
    </row>
    <row r="11" spans="1:9" ht="15.75" customHeight="1" x14ac:dyDescent="0.25">
      <c r="A11" s="71" t="s">
        <v>22</v>
      </c>
      <c r="B11" s="72">
        <v>365.8</v>
      </c>
      <c r="C11" s="72">
        <v>369.3</v>
      </c>
      <c r="D11" s="72">
        <v>48.8</v>
      </c>
      <c r="E11" s="72">
        <v>49.3</v>
      </c>
      <c r="F11" s="73">
        <v>53</v>
      </c>
      <c r="G11" s="73">
        <v>51.2</v>
      </c>
      <c r="H11" s="72">
        <v>12.7</v>
      </c>
      <c r="I11" s="72">
        <v>12.2</v>
      </c>
    </row>
    <row r="12" spans="1:9" ht="15.75" customHeight="1" x14ac:dyDescent="0.25">
      <c r="A12" s="71" t="s">
        <v>23</v>
      </c>
      <c r="B12" s="72">
        <v>1388.1</v>
      </c>
      <c r="C12" s="72">
        <v>1404.9</v>
      </c>
      <c r="D12" s="72">
        <v>57.9</v>
      </c>
      <c r="E12" s="72">
        <v>58.7</v>
      </c>
      <c r="F12" s="73">
        <v>128</v>
      </c>
      <c r="G12" s="73">
        <v>121.8</v>
      </c>
      <c r="H12" s="72">
        <v>8.4</v>
      </c>
      <c r="I12" s="72">
        <v>8</v>
      </c>
    </row>
    <row r="13" spans="1:9" ht="15.75" customHeight="1" x14ac:dyDescent="0.25">
      <c r="A13" s="71" t="s">
        <v>24</v>
      </c>
      <c r="B13" s="72">
        <v>734.9</v>
      </c>
      <c r="C13" s="72">
        <v>739.8</v>
      </c>
      <c r="D13" s="72">
        <v>49.5</v>
      </c>
      <c r="E13" s="72">
        <v>49.9</v>
      </c>
      <c r="F13" s="73">
        <v>125</v>
      </c>
      <c r="G13" s="73">
        <v>121.8</v>
      </c>
      <c r="H13" s="72">
        <v>14.5</v>
      </c>
      <c r="I13" s="72">
        <v>14.1</v>
      </c>
    </row>
    <row r="14" spans="1:9" ht="15.75" customHeight="1" x14ac:dyDescent="0.25">
      <c r="A14" s="71" t="s">
        <v>25</v>
      </c>
      <c r="B14" s="72">
        <v>499.9</v>
      </c>
      <c r="C14" s="72">
        <v>504.7</v>
      </c>
      <c r="D14" s="72">
        <v>55.3</v>
      </c>
      <c r="E14" s="72">
        <v>56.2</v>
      </c>
      <c r="F14" s="73">
        <v>63.5</v>
      </c>
      <c r="G14" s="73">
        <v>59.5</v>
      </c>
      <c r="H14" s="72">
        <v>11.3</v>
      </c>
      <c r="I14" s="72">
        <v>10.5</v>
      </c>
    </row>
    <row r="15" spans="1:9" ht="15.75" customHeight="1" x14ac:dyDescent="0.25">
      <c r="A15" s="71" t="s">
        <v>26</v>
      </c>
      <c r="B15" s="72">
        <v>500</v>
      </c>
      <c r="C15" s="72">
        <v>502.7</v>
      </c>
      <c r="D15" s="72">
        <v>54.2</v>
      </c>
      <c r="E15" s="72">
        <v>54.6</v>
      </c>
      <c r="F15" s="73">
        <v>55.1</v>
      </c>
      <c r="G15" s="73">
        <v>53.5</v>
      </c>
      <c r="H15" s="72">
        <v>9.9</v>
      </c>
      <c r="I15" s="72">
        <v>9.6</v>
      </c>
    </row>
    <row r="16" spans="1:9" ht="15.75" customHeight="1" x14ac:dyDescent="0.25">
      <c r="A16" s="71" t="s">
        <v>27</v>
      </c>
      <c r="B16" s="72">
        <v>724.3</v>
      </c>
      <c r="C16" s="72">
        <v>732.5</v>
      </c>
      <c r="D16" s="72">
        <v>55.5</v>
      </c>
      <c r="E16" s="72">
        <v>56.8</v>
      </c>
      <c r="F16" s="73">
        <v>86.4</v>
      </c>
      <c r="G16" s="73">
        <v>80</v>
      </c>
      <c r="H16" s="72">
        <v>10.7</v>
      </c>
      <c r="I16" s="72">
        <v>9.8000000000000007</v>
      </c>
    </row>
    <row r="17" spans="1:9" ht="15.75" customHeight="1" x14ac:dyDescent="0.25">
      <c r="A17" s="71" t="s">
        <v>28</v>
      </c>
      <c r="B17" s="72">
        <v>546.29999999999995</v>
      </c>
      <c r="C17" s="72">
        <v>555.5</v>
      </c>
      <c r="D17" s="72">
        <v>53.7</v>
      </c>
      <c r="E17" s="72">
        <v>54.6</v>
      </c>
      <c r="F17" s="73">
        <v>52.7</v>
      </c>
      <c r="G17" s="73">
        <v>49.4</v>
      </c>
      <c r="H17" s="72">
        <v>8.8000000000000007</v>
      </c>
      <c r="I17" s="72">
        <v>8.1999999999999993</v>
      </c>
    </row>
    <row r="18" spans="1:9" ht="15.75" customHeight="1" x14ac:dyDescent="0.25">
      <c r="A18" s="71" t="s">
        <v>92</v>
      </c>
      <c r="B18" s="72">
        <v>744.5</v>
      </c>
      <c r="C18" s="72">
        <v>759.5</v>
      </c>
      <c r="D18" s="72">
        <v>58.3</v>
      </c>
      <c r="E18" s="72">
        <v>58.8</v>
      </c>
      <c r="F18" s="73">
        <v>51</v>
      </c>
      <c r="G18" s="73">
        <v>50</v>
      </c>
      <c r="H18" s="72">
        <v>6.4</v>
      </c>
      <c r="I18" s="72">
        <v>6.2</v>
      </c>
    </row>
    <row r="19" spans="1:9" ht="15.75" customHeight="1" x14ac:dyDescent="0.25">
      <c r="A19" s="71" t="s">
        <v>30</v>
      </c>
      <c r="B19" s="72">
        <v>378.8</v>
      </c>
      <c r="C19" s="72">
        <v>380.5</v>
      </c>
      <c r="D19" s="72">
        <v>53.6</v>
      </c>
      <c r="E19" s="72">
        <v>54.5</v>
      </c>
      <c r="F19" s="73">
        <v>52.4</v>
      </c>
      <c r="G19" s="73">
        <v>51.1</v>
      </c>
      <c r="H19" s="72">
        <v>12.2</v>
      </c>
      <c r="I19" s="72">
        <v>11.8</v>
      </c>
    </row>
    <row r="20" spans="1:9" ht="15.75" customHeight="1" x14ac:dyDescent="0.25">
      <c r="A20" s="71" t="s">
        <v>31</v>
      </c>
      <c r="B20" s="72">
        <v>292.5</v>
      </c>
      <c r="C20" s="72">
        <v>296.8</v>
      </c>
      <c r="D20" s="72">
        <v>54.7</v>
      </c>
      <c r="E20" s="72">
        <v>56.6</v>
      </c>
      <c r="F20" s="73">
        <v>58.3</v>
      </c>
      <c r="G20" s="73">
        <v>54.2</v>
      </c>
      <c r="H20" s="72">
        <v>16.600000000000001</v>
      </c>
      <c r="I20" s="72">
        <v>15.4</v>
      </c>
    </row>
    <row r="21" spans="1:9" ht="15.75" customHeight="1" x14ac:dyDescent="0.25">
      <c r="A21" s="71" t="s">
        <v>32</v>
      </c>
      <c r="B21" s="72">
        <v>1041.0999999999999</v>
      </c>
      <c r="C21" s="72">
        <v>1053.5999999999999</v>
      </c>
      <c r="D21" s="72">
        <v>55.7</v>
      </c>
      <c r="E21" s="72">
        <v>56.4</v>
      </c>
      <c r="F21" s="73">
        <v>89.5</v>
      </c>
      <c r="G21" s="73">
        <v>80.400000000000006</v>
      </c>
      <c r="H21" s="72">
        <v>7.9</v>
      </c>
      <c r="I21" s="72">
        <v>7.1</v>
      </c>
    </row>
    <row r="22" spans="1:9" ht="15.75" customHeight="1" x14ac:dyDescent="0.25">
      <c r="A22" s="71" t="s">
        <v>33</v>
      </c>
      <c r="B22" s="72">
        <v>494</v>
      </c>
      <c r="C22" s="72">
        <v>496.5</v>
      </c>
      <c r="D22" s="72">
        <v>57.3</v>
      </c>
      <c r="E22" s="72">
        <v>58.1</v>
      </c>
      <c r="F22" s="73">
        <v>57</v>
      </c>
      <c r="G22" s="73">
        <v>54.9</v>
      </c>
      <c r="H22" s="72">
        <v>10.3</v>
      </c>
      <c r="I22" s="72">
        <v>10</v>
      </c>
    </row>
    <row r="23" spans="1:9" ht="15.75" customHeight="1" x14ac:dyDescent="0.25">
      <c r="A23" s="71" t="s">
        <v>34</v>
      </c>
      <c r="B23" s="72">
        <v>988.9</v>
      </c>
      <c r="C23" s="72">
        <v>993.6</v>
      </c>
      <c r="D23" s="72">
        <v>56.2</v>
      </c>
      <c r="E23" s="72">
        <v>56.7</v>
      </c>
      <c r="F23" s="73">
        <v>75.7</v>
      </c>
      <c r="G23" s="73">
        <v>71.7</v>
      </c>
      <c r="H23" s="72">
        <v>7.1</v>
      </c>
      <c r="I23" s="72">
        <v>6.7</v>
      </c>
    </row>
    <row r="24" spans="1:9" ht="15.75" customHeight="1" x14ac:dyDescent="0.25">
      <c r="A24" s="71" t="s">
        <v>35</v>
      </c>
      <c r="B24" s="72">
        <v>571.9</v>
      </c>
      <c r="C24" s="72">
        <v>575.20000000000005</v>
      </c>
      <c r="D24" s="72">
        <v>53.7</v>
      </c>
      <c r="E24" s="72">
        <v>54.6</v>
      </c>
      <c r="F24" s="73">
        <v>77.8</v>
      </c>
      <c r="G24" s="73">
        <v>76.2</v>
      </c>
      <c r="H24" s="72">
        <v>12</v>
      </c>
      <c r="I24" s="72">
        <v>11.7</v>
      </c>
    </row>
    <row r="25" spans="1:9" ht="15.75" customHeight="1" x14ac:dyDescent="0.25">
      <c r="A25" s="71" t="s">
        <v>36</v>
      </c>
      <c r="B25" s="72">
        <v>463.8</v>
      </c>
      <c r="C25" s="72">
        <v>472.3</v>
      </c>
      <c r="D25" s="72">
        <v>55.5</v>
      </c>
      <c r="E25" s="72">
        <v>56.6</v>
      </c>
      <c r="F25" s="73">
        <v>59.3</v>
      </c>
      <c r="G25" s="73">
        <v>49.7</v>
      </c>
      <c r="H25" s="72">
        <v>11.3</v>
      </c>
      <c r="I25" s="72">
        <v>9.5</v>
      </c>
    </row>
    <row r="26" spans="1:9" ht="15.75" customHeight="1" x14ac:dyDescent="0.25">
      <c r="A26" s="71" t="s">
        <v>37</v>
      </c>
      <c r="B26" s="72">
        <v>470.9</v>
      </c>
      <c r="C26" s="72">
        <v>475</v>
      </c>
      <c r="D26" s="72">
        <v>56.1</v>
      </c>
      <c r="E26" s="72">
        <v>57.2</v>
      </c>
      <c r="F26" s="73">
        <v>48.5</v>
      </c>
      <c r="G26" s="73">
        <v>44.7</v>
      </c>
      <c r="H26" s="72">
        <v>9.3000000000000007</v>
      </c>
      <c r="I26" s="72">
        <v>8.6</v>
      </c>
    </row>
    <row r="27" spans="1:9" ht="15.75" customHeight="1" x14ac:dyDescent="0.25">
      <c r="A27" s="71" t="s">
        <v>38</v>
      </c>
      <c r="B27" s="72">
        <v>397.6</v>
      </c>
      <c r="C27" s="72">
        <v>405.3</v>
      </c>
      <c r="D27" s="72">
        <v>50.8</v>
      </c>
      <c r="E27" s="72">
        <v>52</v>
      </c>
      <c r="F27" s="73">
        <v>55.6</v>
      </c>
      <c r="G27" s="73">
        <v>50.2</v>
      </c>
      <c r="H27" s="72">
        <v>12.3</v>
      </c>
      <c r="I27" s="72">
        <v>11</v>
      </c>
    </row>
    <row r="28" spans="1:9" ht="15.75" customHeight="1" x14ac:dyDescent="0.25">
      <c r="A28" s="71" t="s">
        <v>39</v>
      </c>
      <c r="B28" s="72">
        <v>1245</v>
      </c>
      <c r="C28" s="72">
        <v>1260</v>
      </c>
      <c r="D28" s="72">
        <v>60.5</v>
      </c>
      <c r="E28" s="72">
        <v>61.5</v>
      </c>
      <c r="F28" s="73">
        <v>81.3</v>
      </c>
      <c r="G28" s="73">
        <v>68</v>
      </c>
      <c r="H28" s="72">
        <v>6.1</v>
      </c>
      <c r="I28" s="72">
        <v>5.0999999999999996</v>
      </c>
    </row>
    <row r="29" spans="1:9" ht="15.75" customHeight="1" x14ac:dyDescent="0.25">
      <c r="A29" s="71" t="s">
        <v>40</v>
      </c>
      <c r="B29" s="72">
        <v>438.7</v>
      </c>
      <c r="C29" s="72">
        <v>443</v>
      </c>
      <c r="D29" s="72">
        <v>55.7</v>
      </c>
      <c r="E29" s="72">
        <v>56.8</v>
      </c>
      <c r="F29" s="73">
        <v>56.2</v>
      </c>
      <c r="G29" s="73">
        <v>53.7</v>
      </c>
      <c r="H29" s="72">
        <v>11.4</v>
      </c>
      <c r="I29" s="72">
        <v>10.8</v>
      </c>
    </row>
    <row r="30" spans="1:9" ht="15.75" customHeight="1" x14ac:dyDescent="0.25">
      <c r="A30" s="71" t="s">
        <v>41</v>
      </c>
      <c r="B30" s="72">
        <v>515.9</v>
      </c>
      <c r="C30" s="72">
        <v>519</v>
      </c>
      <c r="D30" s="72">
        <v>54.7</v>
      </c>
      <c r="E30" s="72">
        <v>55.5</v>
      </c>
      <c r="F30" s="73">
        <v>53.5</v>
      </c>
      <c r="G30" s="73">
        <v>51.5</v>
      </c>
      <c r="H30" s="72">
        <v>9.4</v>
      </c>
      <c r="I30" s="72">
        <v>9</v>
      </c>
    </row>
    <row r="31" spans="1:9" ht="15.75" customHeight="1" x14ac:dyDescent="0.25">
      <c r="A31" s="71" t="s">
        <v>42</v>
      </c>
      <c r="B31" s="72">
        <v>513.5</v>
      </c>
      <c r="C31" s="72">
        <v>519.79999999999995</v>
      </c>
      <c r="D31" s="72">
        <v>56.2</v>
      </c>
      <c r="E31" s="72">
        <v>57.4</v>
      </c>
      <c r="F31" s="73">
        <v>59.5</v>
      </c>
      <c r="G31" s="73">
        <v>52.6</v>
      </c>
      <c r="H31" s="72">
        <v>10.4</v>
      </c>
      <c r="I31" s="72">
        <v>9.1999999999999993</v>
      </c>
    </row>
    <row r="32" spans="1:9" ht="15.75" customHeight="1" x14ac:dyDescent="0.25">
      <c r="A32" s="71" t="s">
        <v>43</v>
      </c>
      <c r="B32" s="72">
        <v>380.5</v>
      </c>
      <c r="C32" s="72">
        <v>384.1</v>
      </c>
      <c r="D32" s="72">
        <v>56.8</v>
      </c>
      <c r="E32" s="72">
        <v>57.4</v>
      </c>
      <c r="F32" s="73">
        <v>35.299999999999997</v>
      </c>
      <c r="G32" s="73">
        <v>31.4</v>
      </c>
      <c r="H32" s="72">
        <v>8.5</v>
      </c>
      <c r="I32" s="72">
        <v>7.6</v>
      </c>
    </row>
    <row r="33" spans="1:9" ht="15.75" customHeight="1" x14ac:dyDescent="0.25">
      <c r="A33" s="71" t="s">
        <v>44</v>
      </c>
      <c r="B33" s="72">
        <v>423.7</v>
      </c>
      <c r="C33" s="72">
        <v>426.1</v>
      </c>
      <c r="D33" s="72">
        <v>55.8</v>
      </c>
      <c r="E33" s="72">
        <v>56.8</v>
      </c>
      <c r="F33" s="73">
        <v>54.2</v>
      </c>
      <c r="G33" s="73">
        <v>52.3</v>
      </c>
      <c r="H33" s="72">
        <v>11.3</v>
      </c>
      <c r="I33" s="72">
        <v>10.9</v>
      </c>
    </row>
    <row r="34" spans="1:9" ht="15.75" customHeight="1" x14ac:dyDescent="0.25">
      <c r="A34" s="71" t="s">
        <v>45</v>
      </c>
      <c r="B34" s="72">
        <v>1352.6</v>
      </c>
      <c r="C34" s="72">
        <v>1360.7</v>
      </c>
      <c r="D34" s="72">
        <v>61.6</v>
      </c>
      <c r="E34" s="72">
        <v>62.3</v>
      </c>
      <c r="F34" s="73">
        <v>101.8</v>
      </c>
      <c r="G34" s="73">
        <v>95.4</v>
      </c>
      <c r="H34" s="72">
        <v>7</v>
      </c>
      <c r="I34" s="72">
        <v>6.6</v>
      </c>
    </row>
    <row r="35" spans="1:9" ht="15.75" x14ac:dyDescent="0.2">
      <c r="A35" s="74"/>
      <c r="B35" s="75"/>
      <c r="C35" s="76"/>
      <c r="D35" s="74"/>
      <c r="E35" s="74"/>
      <c r="F35" s="74"/>
      <c r="G35" s="74"/>
      <c r="H35" s="74"/>
      <c r="I35" s="74"/>
    </row>
    <row r="36" spans="1:9" ht="15" x14ac:dyDescent="0.2">
      <c r="A36" s="74"/>
      <c r="C36" s="74"/>
      <c r="D36" s="74"/>
      <c r="E36" s="74"/>
      <c r="F36" s="74"/>
      <c r="G36" s="74"/>
      <c r="H36" s="74"/>
      <c r="I36" s="74"/>
    </row>
    <row r="37" spans="1:9" x14ac:dyDescent="0.2">
      <c r="A37" s="75"/>
      <c r="C37" s="75"/>
      <c r="D37" s="75"/>
      <c r="E37" s="75"/>
      <c r="F37" s="75"/>
      <c r="G37" s="75"/>
      <c r="H37" s="75"/>
      <c r="I37" s="75"/>
    </row>
    <row r="38" spans="1:9" x14ac:dyDescent="0.2">
      <c r="A38" s="75"/>
      <c r="C38" s="75"/>
      <c r="D38" s="75"/>
      <c r="E38" s="75"/>
      <c r="F38" s="75"/>
      <c r="G38" s="75"/>
      <c r="H38" s="75"/>
      <c r="I38" s="75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A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2"/>
  <sheetViews>
    <sheetView view="pageBreakPreview" topLeftCell="B1" zoomScale="75" zoomScaleNormal="85" zoomScaleSheetLayoutView="75" workbookViewId="0">
      <pane xSplit="1" ySplit="6" topLeftCell="C7" activePane="bottomRight" state="frozen"/>
      <selection activeCell="A3" sqref="A3:I3"/>
      <selection pane="topRight" activeCell="A3" sqref="A3:I3"/>
      <selection pane="bottomLeft" activeCell="A3" sqref="A3:I3"/>
      <selection pane="bottomRight" activeCell="W11" sqref="W11"/>
    </sheetView>
  </sheetViews>
  <sheetFormatPr defaultRowHeight="12.75" x14ac:dyDescent="0.2"/>
  <cols>
    <col min="1" max="1" width="1.28515625" style="132" hidden="1" customWidth="1"/>
    <col min="2" max="2" width="24.140625" style="132" customWidth="1"/>
    <col min="3" max="3" width="16.140625" style="132" customWidth="1"/>
    <col min="4" max="4" width="17.85546875" style="132" customWidth="1"/>
    <col min="5" max="5" width="16" style="132" customWidth="1"/>
    <col min="6" max="6" width="15.7109375" style="132" customWidth="1"/>
    <col min="7" max="7" width="9.140625" style="132"/>
    <col min="8" max="10" width="0" style="132" hidden="1" customWidth="1"/>
    <col min="11" max="16384" width="9.140625" style="132"/>
  </cols>
  <sheetData>
    <row r="1" spans="1:12" s="111" customFormat="1" ht="10.5" customHeight="1" x14ac:dyDescent="0.25">
      <c r="F1" s="112"/>
    </row>
    <row r="2" spans="1:12" s="113" customFormat="1" ht="51" customHeight="1" x14ac:dyDescent="0.25">
      <c r="A2" s="234" t="s">
        <v>98</v>
      </c>
      <c r="B2" s="234"/>
      <c r="C2" s="234"/>
      <c r="D2" s="234"/>
      <c r="E2" s="234"/>
      <c r="F2" s="234"/>
    </row>
    <row r="3" spans="1:12" s="113" customFormat="1" ht="20.25" customHeight="1" x14ac:dyDescent="0.25">
      <c r="A3" s="114"/>
      <c r="B3" s="114"/>
      <c r="C3" s="114"/>
      <c r="D3" s="114"/>
      <c r="E3" s="114"/>
      <c r="F3" s="114"/>
    </row>
    <row r="4" spans="1:12" s="113" customFormat="1" ht="16.5" customHeight="1" x14ac:dyDescent="0.25">
      <c r="A4" s="114"/>
      <c r="B4" s="114"/>
      <c r="C4" s="114"/>
      <c r="D4" s="114"/>
      <c r="E4" s="114"/>
      <c r="F4" s="115" t="s">
        <v>99</v>
      </c>
    </row>
    <row r="5" spans="1:12" s="113" customFormat="1" ht="24.75" customHeight="1" x14ac:dyDescent="0.25">
      <c r="A5" s="114"/>
      <c r="B5" s="235"/>
      <c r="C5" s="236" t="s">
        <v>146</v>
      </c>
      <c r="D5" s="236" t="s">
        <v>147</v>
      </c>
      <c r="E5" s="237" t="s">
        <v>100</v>
      </c>
      <c r="F5" s="237"/>
    </row>
    <row r="6" spans="1:12" s="113" customFormat="1" ht="42" customHeight="1" x14ac:dyDescent="0.25">
      <c r="A6" s="116"/>
      <c r="B6" s="235"/>
      <c r="C6" s="236"/>
      <c r="D6" s="236"/>
      <c r="E6" s="214" t="s">
        <v>2</v>
      </c>
      <c r="F6" s="117" t="s">
        <v>18</v>
      </c>
    </row>
    <row r="7" spans="1:12" s="118" customFormat="1" ht="27.75" customHeight="1" x14ac:dyDescent="0.25">
      <c r="B7" s="119" t="s">
        <v>20</v>
      </c>
      <c r="C7" s="120">
        <v>189316</v>
      </c>
      <c r="D7" s="120">
        <v>171864</v>
      </c>
      <c r="E7" s="121">
        <f>ROUND(D7/C7*100,1)</f>
        <v>90.8</v>
      </c>
      <c r="F7" s="120">
        <f t="shared" ref="F7:F32" si="0">D7-C7</f>
        <v>-17452</v>
      </c>
      <c r="I7" s="122"/>
      <c r="J7" s="122"/>
      <c r="L7" s="128"/>
    </row>
    <row r="8" spans="1:12" s="123" customFormat="1" ht="23.25" customHeight="1" x14ac:dyDescent="0.25">
      <c r="B8" s="124" t="s">
        <v>21</v>
      </c>
      <c r="C8" s="125">
        <v>2922</v>
      </c>
      <c r="D8" s="125">
        <v>7390</v>
      </c>
      <c r="E8" s="126">
        <f t="shared" ref="E8:E32" si="1">ROUND(D8/C8*100,1)</f>
        <v>252.9</v>
      </c>
      <c r="F8" s="125">
        <f t="shared" si="0"/>
        <v>4468</v>
      </c>
      <c r="H8" s="127">
        <f>ROUND(D8/$D$7*100,1)</f>
        <v>4.3</v>
      </c>
      <c r="I8" s="128">
        <f>ROUND(C8/1000,1)</f>
        <v>2.9</v>
      </c>
      <c r="J8" s="128">
        <f>ROUND(D8/1000,1)</f>
        <v>7.4</v>
      </c>
    </row>
    <row r="9" spans="1:12" s="123" customFormat="1" ht="23.25" customHeight="1" x14ac:dyDescent="0.25">
      <c r="B9" s="124" t="s">
        <v>22</v>
      </c>
      <c r="C9" s="125">
        <v>2556</v>
      </c>
      <c r="D9" s="125">
        <v>3333</v>
      </c>
      <c r="E9" s="126">
        <f t="shared" si="1"/>
        <v>130.4</v>
      </c>
      <c r="F9" s="125">
        <f t="shared" si="0"/>
        <v>777</v>
      </c>
      <c r="H9" s="127">
        <f t="shared" ref="H9:H32" si="2">ROUND(D9/$D$7*100,1)</f>
        <v>1.9</v>
      </c>
      <c r="I9" s="128">
        <f t="shared" ref="I9:J32" si="3">ROUND(C9/1000,1)</f>
        <v>2.6</v>
      </c>
      <c r="J9" s="128">
        <f t="shared" si="3"/>
        <v>3.3</v>
      </c>
    </row>
    <row r="10" spans="1:12" s="123" customFormat="1" ht="23.25" customHeight="1" x14ac:dyDescent="0.25">
      <c r="B10" s="124" t="s">
        <v>23</v>
      </c>
      <c r="C10" s="125">
        <v>9956</v>
      </c>
      <c r="D10" s="125">
        <v>8979</v>
      </c>
      <c r="E10" s="126">
        <f t="shared" si="1"/>
        <v>90.2</v>
      </c>
      <c r="F10" s="125">
        <f t="shared" si="0"/>
        <v>-977</v>
      </c>
      <c r="H10" s="129">
        <f t="shared" si="2"/>
        <v>5.2</v>
      </c>
      <c r="I10" s="128">
        <f t="shared" si="3"/>
        <v>10</v>
      </c>
      <c r="J10" s="128">
        <f t="shared" si="3"/>
        <v>9</v>
      </c>
    </row>
    <row r="11" spans="1:12" s="123" customFormat="1" ht="23.25" customHeight="1" x14ac:dyDescent="0.25">
      <c r="B11" s="124" t="s">
        <v>24</v>
      </c>
      <c r="C11" s="125">
        <v>30604</v>
      </c>
      <c r="D11" s="125">
        <v>5318</v>
      </c>
      <c r="E11" s="126">
        <f t="shared" si="1"/>
        <v>17.399999999999999</v>
      </c>
      <c r="F11" s="125">
        <f t="shared" si="0"/>
        <v>-25286</v>
      </c>
      <c r="H11" s="127">
        <f t="shared" si="2"/>
        <v>3.1</v>
      </c>
      <c r="I11" s="128">
        <f t="shared" si="3"/>
        <v>30.6</v>
      </c>
      <c r="J11" s="128">
        <f t="shared" si="3"/>
        <v>5.3</v>
      </c>
      <c r="L11" s="220">
        <f>100-E11</f>
        <v>82.6</v>
      </c>
    </row>
    <row r="12" spans="1:12" s="123" customFormat="1" ht="23.25" customHeight="1" x14ac:dyDescent="0.25">
      <c r="B12" s="124" t="s">
        <v>25</v>
      </c>
      <c r="C12" s="125">
        <v>12063</v>
      </c>
      <c r="D12" s="125">
        <v>16685</v>
      </c>
      <c r="E12" s="126">
        <f t="shared" si="1"/>
        <v>138.30000000000001</v>
      </c>
      <c r="F12" s="125">
        <f t="shared" si="0"/>
        <v>4622</v>
      </c>
      <c r="H12" s="129">
        <f t="shared" si="2"/>
        <v>9.6999999999999993</v>
      </c>
      <c r="I12" s="128">
        <f t="shared" si="3"/>
        <v>12.1</v>
      </c>
      <c r="J12" s="128">
        <f t="shared" si="3"/>
        <v>16.7</v>
      </c>
    </row>
    <row r="13" spans="1:12" s="123" customFormat="1" ht="23.25" customHeight="1" x14ac:dyDescent="0.25">
      <c r="B13" s="124" t="s">
        <v>26</v>
      </c>
      <c r="C13" s="125">
        <v>1948</v>
      </c>
      <c r="D13" s="125">
        <v>2774</v>
      </c>
      <c r="E13" s="126">
        <f t="shared" si="1"/>
        <v>142.4</v>
      </c>
      <c r="F13" s="125">
        <f t="shared" si="0"/>
        <v>826</v>
      </c>
      <c r="H13" s="127">
        <f t="shared" si="2"/>
        <v>1.6</v>
      </c>
      <c r="I13" s="128">
        <f t="shared" si="3"/>
        <v>1.9</v>
      </c>
      <c r="J13" s="128">
        <f t="shared" si="3"/>
        <v>2.8</v>
      </c>
    </row>
    <row r="14" spans="1:12" s="123" customFormat="1" ht="23.25" customHeight="1" x14ac:dyDescent="0.25">
      <c r="B14" s="124" t="s">
        <v>27</v>
      </c>
      <c r="C14" s="125">
        <v>7832</v>
      </c>
      <c r="D14" s="125">
        <v>6401</v>
      </c>
      <c r="E14" s="126">
        <f t="shared" si="1"/>
        <v>81.7</v>
      </c>
      <c r="F14" s="125">
        <f t="shared" si="0"/>
        <v>-1431</v>
      </c>
      <c r="H14" s="127">
        <f t="shared" si="2"/>
        <v>3.7</v>
      </c>
      <c r="I14" s="128">
        <f t="shared" si="3"/>
        <v>7.8</v>
      </c>
      <c r="J14" s="128">
        <f t="shared" si="3"/>
        <v>6.4</v>
      </c>
    </row>
    <row r="15" spans="1:12" s="123" customFormat="1" ht="23.25" customHeight="1" x14ac:dyDescent="0.25">
      <c r="B15" s="124" t="s">
        <v>28</v>
      </c>
      <c r="C15" s="125">
        <v>4854</v>
      </c>
      <c r="D15" s="125">
        <v>10308</v>
      </c>
      <c r="E15" s="126">
        <f t="shared" si="1"/>
        <v>212.4</v>
      </c>
      <c r="F15" s="125">
        <f t="shared" si="0"/>
        <v>5454</v>
      </c>
      <c r="H15" s="127">
        <f t="shared" si="2"/>
        <v>6</v>
      </c>
      <c r="I15" s="128">
        <f t="shared" si="3"/>
        <v>4.9000000000000004</v>
      </c>
      <c r="J15" s="128">
        <f t="shared" si="3"/>
        <v>10.3</v>
      </c>
    </row>
    <row r="16" spans="1:12" s="123" customFormat="1" ht="23.25" customHeight="1" x14ac:dyDescent="0.25">
      <c r="B16" s="124" t="s">
        <v>29</v>
      </c>
      <c r="C16" s="125">
        <v>4492</v>
      </c>
      <c r="D16" s="125">
        <v>4650</v>
      </c>
      <c r="E16" s="126">
        <f t="shared" si="1"/>
        <v>103.5</v>
      </c>
      <c r="F16" s="125">
        <f t="shared" si="0"/>
        <v>158</v>
      </c>
      <c r="H16" s="127">
        <f t="shared" si="2"/>
        <v>2.7</v>
      </c>
      <c r="I16" s="128">
        <f t="shared" si="3"/>
        <v>4.5</v>
      </c>
      <c r="J16" s="128">
        <f t="shared" si="3"/>
        <v>4.7</v>
      </c>
    </row>
    <row r="17" spans="2:10" s="123" customFormat="1" ht="23.25" customHeight="1" x14ac:dyDescent="0.25">
      <c r="B17" s="124" t="s">
        <v>30</v>
      </c>
      <c r="C17" s="125">
        <v>5025</v>
      </c>
      <c r="D17" s="125">
        <v>4889</v>
      </c>
      <c r="E17" s="126">
        <f t="shared" si="1"/>
        <v>97.3</v>
      </c>
      <c r="F17" s="125">
        <f t="shared" si="0"/>
        <v>-136</v>
      </c>
      <c r="H17" s="127">
        <f t="shared" si="2"/>
        <v>2.8</v>
      </c>
      <c r="I17" s="128">
        <f t="shared" si="3"/>
        <v>5</v>
      </c>
      <c r="J17" s="128">
        <f t="shared" si="3"/>
        <v>4.9000000000000004</v>
      </c>
    </row>
    <row r="18" spans="2:10" s="123" customFormat="1" ht="23.25" customHeight="1" x14ac:dyDescent="0.25">
      <c r="B18" s="124" t="s">
        <v>31</v>
      </c>
      <c r="C18" s="125">
        <v>2723</v>
      </c>
      <c r="D18" s="125">
        <v>2245</v>
      </c>
      <c r="E18" s="126">
        <f t="shared" si="1"/>
        <v>82.4</v>
      </c>
      <c r="F18" s="125">
        <f t="shared" si="0"/>
        <v>-478</v>
      </c>
      <c r="H18" s="127">
        <f t="shared" si="2"/>
        <v>1.3</v>
      </c>
      <c r="I18" s="128">
        <f t="shared" si="3"/>
        <v>2.7</v>
      </c>
      <c r="J18" s="128">
        <f t="shared" si="3"/>
        <v>2.2000000000000002</v>
      </c>
    </row>
    <row r="19" spans="2:10" s="123" customFormat="1" ht="23.25" customHeight="1" x14ac:dyDescent="0.25">
      <c r="B19" s="124" t="s">
        <v>32</v>
      </c>
      <c r="C19" s="125">
        <v>11264</v>
      </c>
      <c r="D19" s="125">
        <v>6793</v>
      </c>
      <c r="E19" s="126">
        <f t="shared" si="1"/>
        <v>60.3</v>
      </c>
      <c r="F19" s="125">
        <f t="shared" si="0"/>
        <v>-4471</v>
      </c>
      <c r="H19" s="129">
        <f t="shared" si="2"/>
        <v>4</v>
      </c>
      <c r="I19" s="128">
        <f t="shared" si="3"/>
        <v>11.3</v>
      </c>
      <c r="J19" s="128">
        <f t="shared" si="3"/>
        <v>6.8</v>
      </c>
    </row>
    <row r="20" spans="2:10" s="123" customFormat="1" ht="23.25" customHeight="1" x14ac:dyDescent="0.25">
      <c r="B20" s="124" t="s">
        <v>33</v>
      </c>
      <c r="C20" s="125">
        <v>3880</v>
      </c>
      <c r="D20" s="125">
        <v>3841</v>
      </c>
      <c r="E20" s="126">
        <f t="shared" si="1"/>
        <v>99</v>
      </c>
      <c r="F20" s="125">
        <f t="shared" si="0"/>
        <v>-39</v>
      </c>
      <c r="H20" s="129">
        <f t="shared" si="2"/>
        <v>2.2000000000000002</v>
      </c>
      <c r="I20" s="128">
        <f t="shared" si="3"/>
        <v>3.9</v>
      </c>
      <c r="J20" s="128">
        <f t="shared" si="3"/>
        <v>3.8</v>
      </c>
    </row>
    <row r="21" spans="2:10" s="123" customFormat="1" ht="23.25" customHeight="1" x14ac:dyDescent="0.25">
      <c r="B21" s="124" t="s">
        <v>34</v>
      </c>
      <c r="C21" s="125">
        <v>10346</v>
      </c>
      <c r="D21" s="125">
        <v>12895</v>
      </c>
      <c r="E21" s="126">
        <f t="shared" si="1"/>
        <v>124.6</v>
      </c>
      <c r="F21" s="125">
        <f t="shared" si="0"/>
        <v>2549</v>
      </c>
      <c r="H21" s="129">
        <f t="shared" si="2"/>
        <v>7.5</v>
      </c>
      <c r="I21" s="128">
        <f t="shared" si="3"/>
        <v>10.3</v>
      </c>
      <c r="J21" s="128">
        <f t="shared" si="3"/>
        <v>12.9</v>
      </c>
    </row>
    <row r="22" spans="2:10" s="123" customFormat="1" ht="23.25" customHeight="1" x14ac:dyDescent="0.25">
      <c r="B22" s="124" t="s">
        <v>35</v>
      </c>
      <c r="C22" s="125">
        <v>7422</v>
      </c>
      <c r="D22" s="125">
        <v>5251</v>
      </c>
      <c r="E22" s="126">
        <f t="shared" si="1"/>
        <v>70.7</v>
      </c>
      <c r="F22" s="125">
        <f t="shared" si="0"/>
        <v>-2171</v>
      </c>
      <c r="H22" s="127">
        <f t="shared" si="2"/>
        <v>3.1</v>
      </c>
      <c r="I22" s="128">
        <f t="shared" si="3"/>
        <v>7.4</v>
      </c>
      <c r="J22" s="128">
        <f t="shared" si="3"/>
        <v>5.3</v>
      </c>
    </row>
    <row r="23" spans="2:10" s="123" customFormat="1" ht="23.25" customHeight="1" x14ac:dyDescent="0.25">
      <c r="B23" s="124" t="s">
        <v>36</v>
      </c>
      <c r="C23" s="130">
        <v>4066</v>
      </c>
      <c r="D23" s="130">
        <v>4448</v>
      </c>
      <c r="E23" s="131">
        <f t="shared" si="1"/>
        <v>109.4</v>
      </c>
      <c r="F23" s="125">
        <f t="shared" si="0"/>
        <v>382</v>
      </c>
      <c r="H23" s="127">
        <f t="shared" si="2"/>
        <v>2.6</v>
      </c>
      <c r="I23" s="128">
        <f t="shared" si="3"/>
        <v>4.0999999999999996</v>
      </c>
      <c r="J23" s="128">
        <f t="shared" si="3"/>
        <v>4.4000000000000004</v>
      </c>
    </row>
    <row r="24" spans="2:10" s="123" customFormat="1" ht="23.25" customHeight="1" x14ac:dyDescent="0.25">
      <c r="B24" s="124" t="s">
        <v>37</v>
      </c>
      <c r="C24" s="125">
        <v>4271</v>
      </c>
      <c r="D24" s="125">
        <v>6830</v>
      </c>
      <c r="E24" s="126">
        <f t="shared" si="1"/>
        <v>159.9</v>
      </c>
      <c r="F24" s="125">
        <f t="shared" si="0"/>
        <v>2559</v>
      </c>
      <c r="H24" s="127">
        <f t="shared" si="2"/>
        <v>4</v>
      </c>
      <c r="I24" s="128">
        <f t="shared" si="3"/>
        <v>4.3</v>
      </c>
      <c r="J24" s="128">
        <f t="shared" si="3"/>
        <v>6.8</v>
      </c>
    </row>
    <row r="25" spans="2:10" s="123" customFormat="1" ht="23.25" customHeight="1" x14ac:dyDescent="0.25">
      <c r="B25" s="124" t="s">
        <v>38</v>
      </c>
      <c r="C25" s="125">
        <v>4822</v>
      </c>
      <c r="D25" s="125">
        <v>4778</v>
      </c>
      <c r="E25" s="126">
        <f t="shared" si="1"/>
        <v>99.1</v>
      </c>
      <c r="F25" s="125">
        <f t="shared" si="0"/>
        <v>-44</v>
      </c>
      <c r="H25" s="127">
        <f t="shared" si="2"/>
        <v>2.8</v>
      </c>
      <c r="I25" s="128">
        <f t="shared" si="3"/>
        <v>4.8</v>
      </c>
      <c r="J25" s="128">
        <f t="shared" si="3"/>
        <v>4.8</v>
      </c>
    </row>
    <row r="26" spans="2:10" s="123" customFormat="1" ht="23.25" customHeight="1" x14ac:dyDescent="0.25">
      <c r="B26" s="124" t="s">
        <v>39</v>
      </c>
      <c r="C26" s="125">
        <v>13737</v>
      </c>
      <c r="D26" s="125">
        <v>10845</v>
      </c>
      <c r="E26" s="126">
        <f t="shared" si="1"/>
        <v>78.900000000000006</v>
      </c>
      <c r="F26" s="125">
        <f t="shared" si="0"/>
        <v>-2892</v>
      </c>
      <c r="H26" s="127">
        <f t="shared" si="2"/>
        <v>6.3</v>
      </c>
      <c r="I26" s="128">
        <f t="shared" si="3"/>
        <v>13.7</v>
      </c>
      <c r="J26" s="128">
        <f t="shared" si="3"/>
        <v>10.8</v>
      </c>
    </row>
    <row r="27" spans="2:10" s="123" customFormat="1" ht="23.25" customHeight="1" x14ac:dyDescent="0.25">
      <c r="B27" s="124" t="s">
        <v>40</v>
      </c>
      <c r="C27" s="125">
        <v>6694</v>
      </c>
      <c r="D27" s="125">
        <v>4480</v>
      </c>
      <c r="E27" s="126">
        <f t="shared" si="1"/>
        <v>66.900000000000006</v>
      </c>
      <c r="F27" s="125">
        <f t="shared" si="0"/>
        <v>-2214</v>
      </c>
      <c r="H27" s="127">
        <f t="shared" si="2"/>
        <v>2.6</v>
      </c>
      <c r="I27" s="128">
        <f t="shared" si="3"/>
        <v>6.7</v>
      </c>
      <c r="J27" s="128">
        <f t="shared" si="3"/>
        <v>4.5</v>
      </c>
    </row>
    <row r="28" spans="2:10" s="123" customFormat="1" ht="23.25" customHeight="1" x14ac:dyDescent="0.25">
      <c r="B28" s="124" t="s">
        <v>41</v>
      </c>
      <c r="C28" s="125">
        <v>4030</v>
      </c>
      <c r="D28" s="125">
        <v>5038</v>
      </c>
      <c r="E28" s="126">
        <f t="shared" si="1"/>
        <v>125</v>
      </c>
      <c r="F28" s="125">
        <f t="shared" si="0"/>
        <v>1008</v>
      </c>
      <c r="H28" s="127">
        <f t="shared" si="2"/>
        <v>2.9</v>
      </c>
      <c r="I28" s="128">
        <f t="shared" si="3"/>
        <v>4</v>
      </c>
      <c r="J28" s="128">
        <f t="shared" si="3"/>
        <v>5</v>
      </c>
    </row>
    <row r="29" spans="2:10" s="123" customFormat="1" ht="23.25" customHeight="1" x14ac:dyDescent="0.25">
      <c r="B29" s="124" t="s">
        <v>42</v>
      </c>
      <c r="C29" s="125">
        <v>5246</v>
      </c>
      <c r="D29" s="125">
        <v>11542</v>
      </c>
      <c r="E29" s="126">
        <f t="shared" si="1"/>
        <v>220</v>
      </c>
      <c r="F29" s="125">
        <f t="shared" si="0"/>
        <v>6296</v>
      </c>
      <c r="H29" s="127">
        <f t="shared" si="2"/>
        <v>6.7</v>
      </c>
      <c r="I29" s="128">
        <f t="shared" si="3"/>
        <v>5.2</v>
      </c>
      <c r="J29" s="128">
        <f t="shared" si="3"/>
        <v>11.5</v>
      </c>
    </row>
    <row r="30" spans="2:10" s="123" customFormat="1" ht="23.25" customHeight="1" x14ac:dyDescent="0.25">
      <c r="B30" s="124" t="s">
        <v>43</v>
      </c>
      <c r="C30" s="125">
        <v>2453</v>
      </c>
      <c r="D30" s="125">
        <v>3873</v>
      </c>
      <c r="E30" s="126">
        <f t="shared" si="1"/>
        <v>157.9</v>
      </c>
      <c r="F30" s="125">
        <f t="shared" si="0"/>
        <v>1420</v>
      </c>
      <c r="H30" s="127">
        <f t="shared" si="2"/>
        <v>2.2999999999999998</v>
      </c>
      <c r="I30" s="128">
        <f t="shared" si="3"/>
        <v>2.5</v>
      </c>
      <c r="J30" s="128">
        <f t="shared" si="3"/>
        <v>3.9</v>
      </c>
    </row>
    <row r="31" spans="2:10" s="123" customFormat="1" ht="23.25" customHeight="1" x14ac:dyDescent="0.25">
      <c r="B31" s="124" t="s">
        <v>44</v>
      </c>
      <c r="C31" s="125">
        <v>8996</v>
      </c>
      <c r="D31" s="125">
        <v>8569</v>
      </c>
      <c r="E31" s="126">
        <f t="shared" si="1"/>
        <v>95.3</v>
      </c>
      <c r="F31" s="125">
        <f t="shared" si="0"/>
        <v>-427</v>
      </c>
      <c r="H31" s="127">
        <f t="shared" si="2"/>
        <v>5</v>
      </c>
      <c r="I31" s="128">
        <f t="shared" si="3"/>
        <v>9</v>
      </c>
      <c r="J31" s="128">
        <f t="shared" si="3"/>
        <v>8.6</v>
      </c>
    </row>
    <row r="32" spans="2:10" s="123" customFormat="1" ht="23.25" customHeight="1" x14ac:dyDescent="0.25">
      <c r="B32" s="124" t="s">
        <v>45</v>
      </c>
      <c r="C32" s="125">
        <v>17114</v>
      </c>
      <c r="D32" s="125">
        <v>9709</v>
      </c>
      <c r="E32" s="126">
        <f t="shared" si="1"/>
        <v>56.7</v>
      </c>
      <c r="F32" s="125">
        <f t="shared" si="0"/>
        <v>-7405</v>
      </c>
      <c r="H32" s="129">
        <f t="shared" si="2"/>
        <v>5.6</v>
      </c>
      <c r="I32" s="128">
        <f t="shared" si="3"/>
        <v>17.100000000000001</v>
      </c>
      <c r="J32" s="128">
        <f t="shared" si="3"/>
        <v>9.6999999999999993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7"/>
  <sheetViews>
    <sheetView view="pageBreakPreview" zoomScale="70" zoomScaleNormal="75" zoomScaleSheetLayoutView="70" workbookViewId="0">
      <selection activeCell="N13" sqref="N13"/>
    </sheetView>
  </sheetViews>
  <sheetFormatPr defaultColWidth="8.85546875" defaultRowHeight="12.75" x14ac:dyDescent="0.2"/>
  <cols>
    <col min="1" max="1" width="45.5703125" style="36" customWidth="1"/>
    <col min="2" max="3" width="14" style="36" customWidth="1"/>
    <col min="4" max="4" width="10.5703125" style="36" customWidth="1"/>
    <col min="5" max="5" width="11.5703125" style="36" customWidth="1"/>
    <col min="6" max="6" width="3" style="36" customWidth="1"/>
    <col min="7" max="16384" width="8.85546875" style="36"/>
  </cols>
  <sheetData>
    <row r="1" spans="1:7" s="32" customFormat="1" ht="27" customHeight="1" x14ac:dyDescent="0.3">
      <c r="A1" s="238" t="s">
        <v>109</v>
      </c>
      <c r="B1" s="238"/>
      <c r="C1" s="238"/>
      <c r="D1" s="238"/>
      <c r="E1" s="238"/>
    </row>
    <row r="2" spans="1:7" s="32" customFormat="1" ht="21.75" customHeight="1" x14ac:dyDescent="0.3">
      <c r="A2" s="239" t="s">
        <v>46</v>
      </c>
      <c r="B2" s="239"/>
      <c r="C2" s="239"/>
      <c r="D2" s="239"/>
      <c r="E2" s="239"/>
    </row>
    <row r="3" spans="1:7" s="34" customFormat="1" ht="12" customHeight="1" x14ac:dyDescent="0.2">
      <c r="A3" s="33"/>
      <c r="B3" s="33"/>
      <c r="C3" s="33"/>
      <c r="D3" s="33"/>
      <c r="E3" s="33"/>
    </row>
    <row r="4" spans="1:7" s="34" customFormat="1" ht="21" customHeight="1" x14ac:dyDescent="0.2">
      <c r="A4" s="240"/>
      <c r="B4" s="236" t="s">
        <v>146</v>
      </c>
      <c r="C4" s="236" t="s">
        <v>147</v>
      </c>
      <c r="D4" s="242" t="s">
        <v>100</v>
      </c>
      <c r="E4" s="242"/>
    </row>
    <row r="5" spans="1:7" s="34" customFormat="1" ht="40.5" customHeight="1" x14ac:dyDescent="0.2">
      <c r="A5" s="241"/>
      <c r="B5" s="236"/>
      <c r="C5" s="236"/>
      <c r="D5" s="142" t="s">
        <v>2</v>
      </c>
      <c r="E5" s="134" t="s">
        <v>101</v>
      </c>
    </row>
    <row r="6" spans="1:7" s="35" customFormat="1" ht="26.25" customHeight="1" x14ac:dyDescent="0.25">
      <c r="A6" s="134" t="s">
        <v>47</v>
      </c>
      <c r="B6" s="136">
        <f>SUM(B7:B25)</f>
        <v>189316</v>
      </c>
      <c r="C6" s="209">
        <f>SUM(C7:C25)</f>
        <v>171864</v>
      </c>
      <c r="D6" s="143">
        <f>ROUND(C6/B6*100,1)</f>
        <v>90.8</v>
      </c>
      <c r="E6" s="137">
        <f>C6-B6</f>
        <v>-17452</v>
      </c>
    </row>
    <row r="7" spans="1:7" ht="39.75" customHeight="1" x14ac:dyDescent="0.3">
      <c r="A7" s="144" t="s">
        <v>48</v>
      </c>
      <c r="B7" s="138">
        <v>3981</v>
      </c>
      <c r="C7" s="138">
        <v>3981</v>
      </c>
      <c r="D7" s="145">
        <f>ROUND(C7/B7*100,1)</f>
        <v>100</v>
      </c>
      <c r="E7" s="150">
        <f t="shared" ref="E7:E25" si="0">C7-B7</f>
        <v>0</v>
      </c>
      <c r="F7" s="35"/>
      <c r="G7" s="210"/>
    </row>
    <row r="8" spans="1:7" ht="44.25" customHeight="1" x14ac:dyDescent="0.3">
      <c r="A8" s="144" t="s">
        <v>49</v>
      </c>
      <c r="B8" s="138">
        <v>1940</v>
      </c>
      <c r="C8" s="138">
        <v>687</v>
      </c>
      <c r="D8" s="145">
        <f t="shared" ref="D8:D25" si="1">ROUND(C8/B8*100,1)</f>
        <v>35.4</v>
      </c>
      <c r="E8" s="150">
        <f t="shared" si="0"/>
        <v>-1253</v>
      </c>
      <c r="F8" s="35"/>
      <c r="G8" s="210"/>
    </row>
    <row r="9" spans="1:7" s="37" customFormat="1" ht="24" customHeight="1" x14ac:dyDescent="0.3">
      <c r="A9" s="144" t="s">
        <v>50</v>
      </c>
      <c r="B9" s="138">
        <v>11814</v>
      </c>
      <c r="C9" s="138">
        <v>6175</v>
      </c>
      <c r="D9" s="145">
        <f t="shared" si="1"/>
        <v>52.3</v>
      </c>
      <c r="E9" s="150">
        <f t="shared" si="0"/>
        <v>-5639</v>
      </c>
      <c r="F9" s="35"/>
      <c r="G9" s="210"/>
    </row>
    <row r="10" spans="1:7" ht="43.5" customHeight="1" x14ac:dyDescent="0.3">
      <c r="A10" s="144" t="s">
        <v>51</v>
      </c>
      <c r="B10" s="138">
        <v>3629</v>
      </c>
      <c r="C10" s="138">
        <v>5852</v>
      </c>
      <c r="D10" s="145">
        <f t="shared" si="1"/>
        <v>161.30000000000001</v>
      </c>
      <c r="E10" s="150">
        <f t="shared" si="0"/>
        <v>2223</v>
      </c>
      <c r="F10" s="35"/>
      <c r="G10" s="210"/>
    </row>
    <row r="11" spans="1:7" ht="42" customHeight="1" x14ac:dyDescent="0.3">
      <c r="A11" s="144" t="s">
        <v>52</v>
      </c>
      <c r="B11" s="138">
        <v>2026</v>
      </c>
      <c r="C11" s="138">
        <v>2022</v>
      </c>
      <c r="D11" s="145">
        <f t="shared" si="1"/>
        <v>99.8</v>
      </c>
      <c r="E11" s="150">
        <f t="shared" si="0"/>
        <v>-4</v>
      </c>
      <c r="F11" s="35"/>
      <c r="G11" s="210"/>
    </row>
    <row r="12" spans="1:7" ht="19.5" customHeight="1" x14ac:dyDescent="0.3">
      <c r="A12" s="144" t="s">
        <v>53</v>
      </c>
      <c r="B12" s="138">
        <v>1452</v>
      </c>
      <c r="C12" s="138">
        <v>3159</v>
      </c>
      <c r="D12" s="145">
        <f t="shared" si="1"/>
        <v>217.6</v>
      </c>
      <c r="E12" s="150">
        <f t="shared" si="0"/>
        <v>1707</v>
      </c>
      <c r="F12" s="35"/>
      <c r="G12" s="210"/>
    </row>
    <row r="13" spans="1:7" ht="41.25" customHeight="1" x14ac:dyDescent="0.3">
      <c r="A13" s="144" t="s">
        <v>54</v>
      </c>
      <c r="B13" s="138">
        <v>2498</v>
      </c>
      <c r="C13" s="138">
        <v>1912</v>
      </c>
      <c r="D13" s="145">
        <f t="shared" si="1"/>
        <v>76.5</v>
      </c>
      <c r="E13" s="150">
        <f t="shared" si="0"/>
        <v>-586</v>
      </c>
      <c r="F13" s="35"/>
      <c r="G13" s="210"/>
    </row>
    <row r="14" spans="1:7" ht="41.25" customHeight="1" x14ac:dyDescent="0.3">
      <c r="A14" s="144" t="s">
        <v>55</v>
      </c>
      <c r="B14" s="138">
        <v>23269</v>
      </c>
      <c r="C14" s="138">
        <v>3433</v>
      </c>
      <c r="D14" s="145">
        <f t="shared" si="1"/>
        <v>14.8</v>
      </c>
      <c r="E14" s="150">
        <f t="shared" si="0"/>
        <v>-19836</v>
      </c>
      <c r="F14" s="35"/>
      <c r="G14" s="210"/>
    </row>
    <row r="15" spans="1:7" ht="42" customHeight="1" x14ac:dyDescent="0.3">
      <c r="A15" s="144" t="s">
        <v>56</v>
      </c>
      <c r="B15" s="138">
        <v>378</v>
      </c>
      <c r="C15" s="138">
        <v>439</v>
      </c>
      <c r="D15" s="145">
        <f t="shared" si="1"/>
        <v>116.1</v>
      </c>
      <c r="E15" s="150">
        <f t="shared" si="0"/>
        <v>61</v>
      </c>
      <c r="F15" s="35"/>
      <c r="G15" s="210"/>
    </row>
    <row r="16" spans="1:7" ht="23.25" customHeight="1" x14ac:dyDescent="0.3">
      <c r="A16" s="144" t="s">
        <v>57</v>
      </c>
      <c r="B16" s="138">
        <v>913</v>
      </c>
      <c r="C16" s="138">
        <v>3170</v>
      </c>
      <c r="D16" s="145">
        <f t="shared" si="1"/>
        <v>347.2</v>
      </c>
      <c r="E16" s="150">
        <f t="shared" si="0"/>
        <v>2257</v>
      </c>
      <c r="F16" s="35"/>
      <c r="G16" s="210"/>
    </row>
    <row r="17" spans="1:7" ht="22.5" customHeight="1" x14ac:dyDescent="0.3">
      <c r="A17" s="144" t="s">
        <v>58</v>
      </c>
      <c r="B17" s="138">
        <v>6015</v>
      </c>
      <c r="C17" s="138">
        <v>1643</v>
      </c>
      <c r="D17" s="145">
        <f t="shared" si="1"/>
        <v>27.3</v>
      </c>
      <c r="E17" s="150">
        <f t="shared" si="0"/>
        <v>-4372</v>
      </c>
      <c r="F17" s="35"/>
      <c r="G17" s="210"/>
    </row>
    <row r="18" spans="1:7" ht="22.5" customHeight="1" x14ac:dyDescent="0.3">
      <c r="A18" s="144" t="s">
        <v>59</v>
      </c>
      <c r="B18" s="138">
        <v>1110</v>
      </c>
      <c r="C18" s="138">
        <v>1900</v>
      </c>
      <c r="D18" s="145">
        <f t="shared" si="1"/>
        <v>171.2</v>
      </c>
      <c r="E18" s="150">
        <f t="shared" si="0"/>
        <v>790</v>
      </c>
      <c r="F18" s="35"/>
      <c r="G18" s="210"/>
    </row>
    <row r="19" spans="1:7" ht="38.25" customHeight="1" x14ac:dyDescent="0.3">
      <c r="A19" s="144" t="s">
        <v>60</v>
      </c>
      <c r="B19" s="138">
        <v>6067</v>
      </c>
      <c r="C19" s="138">
        <v>4609</v>
      </c>
      <c r="D19" s="145">
        <f t="shared" si="1"/>
        <v>76</v>
      </c>
      <c r="E19" s="150">
        <f t="shared" si="0"/>
        <v>-1458</v>
      </c>
      <c r="F19" s="35"/>
      <c r="G19" s="210"/>
    </row>
    <row r="20" spans="1:7" ht="35.25" customHeight="1" x14ac:dyDescent="0.3">
      <c r="A20" s="144" t="s">
        <v>61</v>
      </c>
      <c r="B20" s="138">
        <v>10749</v>
      </c>
      <c r="C20" s="138">
        <v>5933</v>
      </c>
      <c r="D20" s="145">
        <f t="shared" si="1"/>
        <v>55.2</v>
      </c>
      <c r="E20" s="150">
        <f t="shared" si="0"/>
        <v>-4816</v>
      </c>
      <c r="F20" s="35"/>
      <c r="G20" s="210"/>
    </row>
    <row r="21" spans="1:7" ht="41.25" customHeight="1" x14ac:dyDescent="0.3">
      <c r="A21" s="144" t="s">
        <v>62</v>
      </c>
      <c r="B21" s="138">
        <v>78008</v>
      </c>
      <c r="C21" s="138">
        <v>57365</v>
      </c>
      <c r="D21" s="145">
        <f t="shared" si="1"/>
        <v>73.5</v>
      </c>
      <c r="E21" s="150">
        <f t="shared" si="0"/>
        <v>-20643</v>
      </c>
      <c r="F21" s="35"/>
      <c r="G21" s="210"/>
    </row>
    <row r="22" spans="1:7" ht="19.5" customHeight="1" x14ac:dyDescent="0.3">
      <c r="A22" s="144" t="s">
        <v>63</v>
      </c>
      <c r="B22" s="138">
        <v>14379</v>
      </c>
      <c r="C22" s="138">
        <v>14059</v>
      </c>
      <c r="D22" s="145">
        <f t="shared" si="1"/>
        <v>97.8</v>
      </c>
      <c r="E22" s="150">
        <f t="shared" si="0"/>
        <v>-320</v>
      </c>
      <c r="F22" s="35"/>
      <c r="G22" s="210"/>
    </row>
    <row r="23" spans="1:7" ht="39" customHeight="1" x14ac:dyDescent="0.3">
      <c r="A23" s="144" t="s">
        <v>64</v>
      </c>
      <c r="B23" s="138">
        <v>19480</v>
      </c>
      <c r="C23" s="138">
        <v>54170</v>
      </c>
      <c r="D23" s="145">
        <f t="shared" si="1"/>
        <v>278.10000000000002</v>
      </c>
      <c r="E23" s="150">
        <f t="shared" si="0"/>
        <v>34690</v>
      </c>
      <c r="F23" s="35"/>
      <c r="G23" s="210"/>
    </row>
    <row r="24" spans="1:7" ht="38.25" customHeight="1" x14ac:dyDescent="0.3">
      <c r="A24" s="144" t="s">
        <v>65</v>
      </c>
      <c r="B24" s="138">
        <v>1350</v>
      </c>
      <c r="C24" s="138">
        <v>1042</v>
      </c>
      <c r="D24" s="145">
        <f t="shared" si="1"/>
        <v>77.2</v>
      </c>
      <c r="E24" s="150">
        <f t="shared" si="0"/>
        <v>-308</v>
      </c>
      <c r="F24" s="35"/>
      <c r="G24" s="210"/>
    </row>
    <row r="25" spans="1:7" ht="22.5" customHeight="1" x14ac:dyDescent="0.3">
      <c r="A25" s="144" t="s">
        <v>66</v>
      </c>
      <c r="B25" s="138">
        <v>258</v>
      </c>
      <c r="C25" s="138">
        <v>313</v>
      </c>
      <c r="D25" s="145">
        <f t="shared" si="1"/>
        <v>121.3</v>
      </c>
      <c r="E25" s="150">
        <f t="shared" si="0"/>
        <v>55</v>
      </c>
      <c r="F25" s="35"/>
      <c r="G25" s="210"/>
    </row>
    <row r="26" spans="1:7" x14ac:dyDescent="0.2">
      <c r="A26" s="38"/>
      <c r="B26" s="38"/>
      <c r="C26" s="38"/>
      <c r="D26" s="38"/>
      <c r="E26" s="38"/>
    </row>
    <row r="27" spans="1:7" x14ac:dyDescent="0.2">
      <c r="A27" s="38"/>
      <c r="B27" s="38"/>
      <c r="C27" s="38"/>
      <c r="D27" s="38"/>
      <c r="E27" s="38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 x14ac:dyDescent="0.2"/>
  <cols>
    <col min="1" max="1" width="52.85546875" style="36" customWidth="1"/>
    <col min="2" max="4" width="19.5703125" style="36" customWidth="1"/>
    <col min="5" max="5" width="18.5703125" style="36" customWidth="1"/>
    <col min="6" max="6" width="8.85546875" style="36"/>
    <col min="7" max="7" width="10.85546875" style="36" bestFit="1" customWidth="1"/>
    <col min="8" max="16384" width="8.85546875" style="36"/>
  </cols>
  <sheetData>
    <row r="1" spans="1:18" s="32" customFormat="1" ht="26.25" customHeight="1" x14ac:dyDescent="0.3">
      <c r="A1" s="243" t="s">
        <v>110</v>
      </c>
      <c r="B1" s="243"/>
      <c r="C1" s="243"/>
      <c r="D1" s="243"/>
      <c r="E1" s="243"/>
    </row>
    <row r="2" spans="1:18" s="32" customFormat="1" ht="24" customHeight="1" x14ac:dyDescent="0.3">
      <c r="A2" s="244" t="s">
        <v>67</v>
      </c>
      <c r="B2" s="244"/>
      <c r="C2" s="244"/>
      <c r="D2" s="244"/>
      <c r="E2" s="244"/>
    </row>
    <row r="3" spans="1:18" s="32" customFormat="1" ht="17.25" customHeight="1" x14ac:dyDescent="0.35">
      <c r="A3" s="133"/>
      <c r="B3" s="133"/>
      <c r="C3" s="133"/>
      <c r="D3" s="133"/>
      <c r="E3" s="133"/>
    </row>
    <row r="4" spans="1:18" s="34" customFormat="1" ht="25.5" customHeight="1" x14ac:dyDescent="0.2">
      <c r="A4" s="245"/>
      <c r="B4" s="236" t="s">
        <v>146</v>
      </c>
      <c r="C4" s="236" t="s">
        <v>147</v>
      </c>
      <c r="D4" s="246" t="s">
        <v>100</v>
      </c>
      <c r="E4" s="246"/>
    </row>
    <row r="5" spans="1:18" s="34" customFormat="1" ht="37.5" customHeight="1" x14ac:dyDescent="0.2">
      <c r="A5" s="245"/>
      <c r="B5" s="236"/>
      <c r="C5" s="236"/>
      <c r="D5" s="135" t="s">
        <v>2</v>
      </c>
      <c r="E5" s="135" t="s">
        <v>101</v>
      </c>
    </row>
    <row r="6" spans="1:18" s="40" customFormat="1" ht="34.5" customHeight="1" x14ac:dyDescent="0.25">
      <c r="A6" s="146" t="s">
        <v>47</v>
      </c>
      <c r="B6" s="39">
        <f>SUM(B7:B15)</f>
        <v>189316</v>
      </c>
      <c r="C6" s="39">
        <f>SUM(C7:C15)</f>
        <v>171864</v>
      </c>
      <c r="D6" s="147">
        <f>ROUND(C6/B6*100,1)</f>
        <v>90.8</v>
      </c>
      <c r="E6" s="39">
        <f>C6-B6</f>
        <v>-17452</v>
      </c>
      <c r="G6" s="41"/>
    </row>
    <row r="7" spans="1:18" ht="51" customHeight="1" x14ac:dyDescent="0.2">
      <c r="A7" s="148" t="s">
        <v>68</v>
      </c>
      <c r="B7" s="42">
        <v>40418</v>
      </c>
      <c r="C7" s="42">
        <v>29304</v>
      </c>
      <c r="D7" s="151">
        <f t="shared" ref="D7:D15" si="0">ROUND(C7/B7*100,1)</f>
        <v>72.5</v>
      </c>
      <c r="E7" s="43">
        <f t="shared" ref="E7:E15" si="1">C7-B7</f>
        <v>-11114</v>
      </c>
      <c r="G7" s="41"/>
      <c r="H7" s="44"/>
      <c r="K7" s="44"/>
    </row>
    <row r="8" spans="1:18" ht="35.25" customHeight="1" x14ac:dyDescent="0.2">
      <c r="A8" s="148" t="s">
        <v>69</v>
      </c>
      <c r="B8" s="42">
        <v>46074</v>
      </c>
      <c r="C8" s="42">
        <v>34601</v>
      </c>
      <c r="D8" s="151">
        <f t="shared" si="0"/>
        <v>75.099999999999994</v>
      </c>
      <c r="E8" s="43">
        <f t="shared" si="1"/>
        <v>-11473</v>
      </c>
      <c r="G8" s="41"/>
      <c r="H8" s="44"/>
      <c r="K8" s="44"/>
    </row>
    <row r="9" spans="1:18" s="37" customFormat="1" ht="25.5" customHeight="1" x14ac:dyDescent="0.2">
      <c r="A9" s="148" t="s">
        <v>70</v>
      </c>
      <c r="B9" s="42">
        <v>30555</v>
      </c>
      <c r="C9" s="42">
        <v>44889</v>
      </c>
      <c r="D9" s="151">
        <f t="shared" si="0"/>
        <v>146.9</v>
      </c>
      <c r="E9" s="43">
        <f t="shared" si="1"/>
        <v>14334</v>
      </c>
      <c r="F9" s="36"/>
      <c r="G9" s="41"/>
      <c r="H9" s="44"/>
      <c r="I9" s="36"/>
      <c r="K9" s="44"/>
    </row>
    <row r="10" spans="1:18" ht="36.75" customHeight="1" x14ac:dyDescent="0.2">
      <c r="A10" s="148" t="s">
        <v>71</v>
      </c>
      <c r="B10" s="42">
        <v>6290</v>
      </c>
      <c r="C10" s="42">
        <v>5995</v>
      </c>
      <c r="D10" s="151">
        <f t="shared" si="0"/>
        <v>95.3</v>
      </c>
      <c r="E10" s="43">
        <f t="shared" si="1"/>
        <v>-295</v>
      </c>
      <c r="G10" s="41"/>
      <c r="H10" s="44"/>
      <c r="K10" s="44"/>
    </row>
    <row r="11" spans="1:18" ht="28.5" customHeight="1" x14ac:dyDescent="0.2">
      <c r="A11" s="148" t="s">
        <v>72</v>
      </c>
      <c r="B11" s="42">
        <v>15257</v>
      </c>
      <c r="C11" s="42">
        <v>19030</v>
      </c>
      <c r="D11" s="151">
        <f t="shared" si="0"/>
        <v>124.7</v>
      </c>
      <c r="E11" s="43">
        <f t="shared" si="1"/>
        <v>3773</v>
      </c>
      <c r="G11" s="41"/>
      <c r="H11" s="44"/>
      <c r="K11" s="44"/>
    </row>
    <row r="12" spans="1:18" ht="59.25" customHeight="1" x14ac:dyDescent="0.2">
      <c r="A12" s="148" t="s">
        <v>73</v>
      </c>
      <c r="B12" s="42">
        <v>1452</v>
      </c>
      <c r="C12" s="42">
        <v>574</v>
      </c>
      <c r="D12" s="151">
        <f t="shared" si="0"/>
        <v>39.5</v>
      </c>
      <c r="E12" s="43">
        <f t="shared" si="1"/>
        <v>-878</v>
      </c>
      <c r="G12" s="41"/>
      <c r="H12" s="44"/>
      <c r="K12" s="44"/>
    </row>
    <row r="13" spans="1:18" ht="30.75" customHeight="1" x14ac:dyDescent="0.2">
      <c r="A13" s="148" t="s">
        <v>74</v>
      </c>
      <c r="B13" s="42">
        <v>15097</v>
      </c>
      <c r="C13" s="42">
        <v>9470</v>
      </c>
      <c r="D13" s="151">
        <f t="shared" si="0"/>
        <v>62.7</v>
      </c>
      <c r="E13" s="43">
        <f t="shared" si="1"/>
        <v>-5627</v>
      </c>
      <c r="G13" s="41"/>
      <c r="H13" s="44"/>
      <c r="K13" s="44"/>
      <c r="R13" s="45"/>
    </row>
    <row r="14" spans="1:18" ht="75" customHeight="1" x14ac:dyDescent="0.2">
      <c r="A14" s="148" t="s">
        <v>75</v>
      </c>
      <c r="B14" s="42">
        <v>17509</v>
      </c>
      <c r="C14" s="42">
        <v>12789</v>
      </c>
      <c r="D14" s="151">
        <f t="shared" si="0"/>
        <v>73</v>
      </c>
      <c r="E14" s="43">
        <f t="shared" si="1"/>
        <v>-4720</v>
      </c>
      <c r="G14" s="41"/>
      <c r="H14" s="44"/>
      <c r="K14" s="44"/>
      <c r="R14" s="45"/>
    </row>
    <row r="15" spans="1:18" ht="33" customHeight="1" x14ac:dyDescent="0.2">
      <c r="A15" s="148" t="s">
        <v>76</v>
      </c>
      <c r="B15" s="42">
        <v>16664</v>
      </c>
      <c r="C15" s="42">
        <v>15212</v>
      </c>
      <c r="D15" s="151">
        <f t="shared" si="0"/>
        <v>91.3</v>
      </c>
      <c r="E15" s="43">
        <f t="shared" si="1"/>
        <v>-1452</v>
      </c>
      <c r="G15" s="41"/>
      <c r="H15" s="44"/>
      <c r="K15" s="44"/>
      <c r="R15" s="45"/>
    </row>
    <row r="16" spans="1:18" x14ac:dyDescent="0.2">
      <c r="A16" s="38"/>
      <c r="B16" s="38"/>
      <c r="C16" s="38"/>
      <c r="D16" s="38"/>
      <c r="E16" s="38"/>
      <c r="R16" s="45"/>
    </row>
    <row r="17" spans="1:18" x14ac:dyDescent="0.2">
      <c r="A17" s="38"/>
      <c r="B17" s="38"/>
      <c r="C17" s="38"/>
      <c r="D17" s="38"/>
      <c r="E17" s="38"/>
      <c r="R17" s="45"/>
    </row>
    <row r="18" spans="1:18" x14ac:dyDescent="0.2">
      <c r="R18" s="45"/>
    </row>
    <row r="19" spans="1:18" x14ac:dyDescent="0.2">
      <c r="R19" s="45"/>
    </row>
    <row r="20" spans="1:18" x14ac:dyDescent="0.2">
      <c r="R20" s="45"/>
    </row>
    <row r="21" spans="1:18" x14ac:dyDescent="0.2">
      <c r="R21" s="45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0" zoomScaleNormal="100" zoomScaleSheetLayoutView="70" workbookViewId="0">
      <pane xSplit="1" ySplit="3" topLeftCell="B4" activePane="bottomRight" state="frozen"/>
      <selection activeCell="B3" sqref="B3:B4"/>
      <selection pane="topRight" activeCell="B3" sqref="B3:B4"/>
      <selection pane="bottomLeft" activeCell="B3" sqref="B3:B4"/>
      <selection pane="bottomRight" activeCell="A2" sqref="A2:A3"/>
    </sheetView>
  </sheetViews>
  <sheetFormatPr defaultRowHeight="12.75" x14ac:dyDescent="0.2"/>
  <cols>
    <col min="1" max="1" width="71.7109375" style="152" customWidth="1"/>
    <col min="2" max="2" width="11.7109375" style="152" customWidth="1"/>
    <col min="3" max="3" width="11.5703125" style="181" customWidth="1"/>
    <col min="4" max="4" width="8.140625" style="152" customWidth="1"/>
    <col min="5" max="5" width="16" style="152" customWidth="1"/>
    <col min="6" max="7" width="0" style="152" hidden="1" customWidth="1"/>
    <col min="8" max="16384" width="9.140625" style="152"/>
  </cols>
  <sheetData>
    <row r="1" spans="1:10" ht="33" customHeight="1" x14ac:dyDescent="0.45">
      <c r="A1" s="247" t="s">
        <v>148</v>
      </c>
      <c r="B1" s="247"/>
      <c r="C1" s="247"/>
      <c r="D1" s="247"/>
      <c r="E1" s="247"/>
      <c r="G1" s="248"/>
      <c r="H1" s="248"/>
      <c r="I1" s="248"/>
      <c r="J1" s="248"/>
    </row>
    <row r="2" spans="1:10" ht="13.5" customHeight="1" x14ac:dyDescent="0.2">
      <c r="A2" s="249" t="s">
        <v>0</v>
      </c>
      <c r="B2" s="250" t="s">
        <v>111</v>
      </c>
      <c r="C2" s="250" t="s">
        <v>112</v>
      </c>
      <c r="D2" s="251" t="s">
        <v>1</v>
      </c>
      <c r="E2" s="251"/>
    </row>
    <row r="3" spans="1:10" ht="27" customHeight="1" x14ac:dyDescent="0.2">
      <c r="A3" s="249"/>
      <c r="B3" s="250"/>
      <c r="C3" s="250"/>
      <c r="D3" s="216" t="s">
        <v>2</v>
      </c>
      <c r="E3" s="153" t="s">
        <v>3</v>
      </c>
    </row>
    <row r="4" spans="1:10" ht="24.75" customHeight="1" x14ac:dyDescent="0.2">
      <c r="A4" s="202" t="s">
        <v>113</v>
      </c>
      <c r="B4" s="154">
        <v>1050.8</v>
      </c>
      <c r="C4" s="154">
        <v>984</v>
      </c>
      <c r="D4" s="155">
        <f>ROUND(C4/B4*100,1)</f>
        <v>93.6</v>
      </c>
      <c r="E4" s="156">
        <f>C4-B4</f>
        <v>-66.799999999999955</v>
      </c>
    </row>
    <row r="5" spans="1:10" ht="24.75" customHeight="1" x14ac:dyDescent="0.2">
      <c r="A5" s="203" t="s">
        <v>114</v>
      </c>
      <c r="B5" s="157">
        <v>660</v>
      </c>
      <c r="C5" s="157">
        <v>629.6</v>
      </c>
      <c r="D5" s="158">
        <f>ROUND(C5/B5*100,1)</f>
        <v>95.4</v>
      </c>
      <c r="E5" s="159">
        <f>C5-B5</f>
        <v>-30.399999999999977</v>
      </c>
    </row>
    <row r="6" spans="1:10" ht="39.75" customHeight="1" x14ac:dyDescent="0.2">
      <c r="A6" s="160" t="s">
        <v>115</v>
      </c>
      <c r="B6" s="161">
        <v>746.2</v>
      </c>
      <c r="C6" s="161">
        <v>787.7</v>
      </c>
      <c r="D6" s="162">
        <f>ROUND(C6/B6*100,1)</f>
        <v>105.6</v>
      </c>
      <c r="E6" s="162">
        <f>C6-B6</f>
        <v>41.5</v>
      </c>
      <c r="F6" s="163">
        <f>B6-B7</f>
        <v>413.00000000000006</v>
      </c>
      <c r="G6" s="163">
        <f>C6-C7</f>
        <v>391.20000000000005</v>
      </c>
    </row>
    <row r="7" spans="1:10" ht="28.5" customHeight="1" x14ac:dyDescent="0.2">
      <c r="A7" s="164" t="s">
        <v>116</v>
      </c>
      <c r="B7" s="165">
        <v>333.2</v>
      </c>
      <c r="C7" s="165">
        <v>396.5</v>
      </c>
      <c r="D7" s="162">
        <f>ROUND(C7/B7*100,1)</f>
        <v>119</v>
      </c>
      <c r="E7" s="162">
        <f>C7-B7</f>
        <v>63.300000000000011</v>
      </c>
      <c r="F7" s="166"/>
      <c r="G7" s="167"/>
    </row>
    <row r="8" spans="1:10" ht="39.75" customHeight="1" x14ac:dyDescent="0.2">
      <c r="A8" s="164" t="s">
        <v>117</v>
      </c>
      <c r="B8" s="165">
        <v>44.6</v>
      </c>
      <c r="C8" s="165">
        <v>50.3</v>
      </c>
      <c r="D8" s="255" t="s">
        <v>144</v>
      </c>
      <c r="E8" s="256"/>
      <c r="F8" s="166"/>
      <c r="G8" s="167"/>
      <c r="H8" s="217"/>
    </row>
    <row r="9" spans="1:10" ht="42" customHeight="1" x14ac:dyDescent="0.2">
      <c r="A9" s="168" t="s">
        <v>118</v>
      </c>
      <c r="B9" s="154">
        <v>382.2</v>
      </c>
      <c r="C9" s="154">
        <v>362.2</v>
      </c>
      <c r="D9" s="155">
        <f>ROUND(C9/B9*100,1)</f>
        <v>94.8</v>
      </c>
      <c r="E9" s="169">
        <f>C9-B9</f>
        <v>-20</v>
      </c>
      <c r="H9" s="217"/>
    </row>
    <row r="10" spans="1:10" ht="43.5" customHeight="1" x14ac:dyDescent="0.2">
      <c r="A10" s="170" t="s">
        <v>119</v>
      </c>
      <c r="B10" s="211" t="s">
        <v>149</v>
      </c>
      <c r="C10" s="211" t="s">
        <v>150</v>
      </c>
      <c r="D10" s="212">
        <v>103.3</v>
      </c>
      <c r="E10" s="173" t="s">
        <v>151</v>
      </c>
      <c r="H10" s="217"/>
    </row>
    <row r="11" spans="1:10" ht="43.5" customHeight="1" x14ac:dyDescent="0.2">
      <c r="A11" s="174" t="s">
        <v>120</v>
      </c>
      <c r="B11" s="218" t="s">
        <v>152</v>
      </c>
      <c r="C11" s="218" t="s">
        <v>153</v>
      </c>
      <c r="D11" s="182">
        <v>115.6</v>
      </c>
      <c r="E11" s="219" t="s">
        <v>154</v>
      </c>
    </row>
    <row r="12" spans="1:10" ht="29.25" customHeight="1" x14ac:dyDescent="0.2">
      <c r="A12" s="174" t="s">
        <v>121</v>
      </c>
      <c r="B12" s="175">
        <v>157.69999999999999</v>
      </c>
      <c r="C12" s="175">
        <v>141.9</v>
      </c>
      <c r="D12" s="176">
        <f>ROUND(C12/B12*100,1)</f>
        <v>90</v>
      </c>
      <c r="E12" s="177">
        <f>C12-B12</f>
        <v>-15.799999999999983</v>
      </c>
    </row>
    <row r="13" spans="1:10" ht="24.75" customHeight="1" x14ac:dyDescent="0.2">
      <c r="A13" s="178" t="s">
        <v>122</v>
      </c>
      <c r="B13" s="161">
        <v>41.6</v>
      </c>
      <c r="C13" s="161">
        <v>46.7</v>
      </c>
      <c r="D13" s="162">
        <f>ROUND(C13/B13*100,1)</f>
        <v>112.3</v>
      </c>
      <c r="E13" s="162">
        <f>C13-B13</f>
        <v>5.1000000000000014</v>
      </c>
    </row>
    <row r="14" spans="1:10" ht="36.75" customHeight="1" x14ac:dyDescent="0.2">
      <c r="A14" s="179" t="s">
        <v>123</v>
      </c>
      <c r="B14" s="175" t="s">
        <v>155</v>
      </c>
      <c r="C14" s="175" t="s">
        <v>156</v>
      </c>
      <c r="D14" s="176">
        <v>164.9</v>
      </c>
      <c r="E14" s="175" t="s">
        <v>157</v>
      </c>
    </row>
    <row r="15" spans="1:10" ht="47.25" customHeight="1" x14ac:dyDescent="0.2">
      <c r="A15" s="180" t="s">
        <v>124</v>
      </c>
      <c r="B15" s="171">
        <v>212.2</v>
      </c>
      <c r="C15" s="171">
        <v>202.6</v>
      </c>
      <c r="D15" s="172">
        <f t="shared" ref="D15:D20" si="0">ROUND(C15/B15*100,1)</f>
        <v>95.5</v>
      </c>
      <c r="E15" s="172">
        <f t="shared" ref="E15:E20" si="1">C15-B15</f>
        <v>-9.5999999999999943</v>
      </c>
      <c r="F15" s="181"/>
    </row>
    <row r="16" spans="1:10" ht="42.75" customHeight="1" x14ac:dyDescent="0.2">
      <c r="A16" s="174" t="s">
        <v>125</v>
      </c>
      <c r="B16" s="175">
        <v>2804.9</v>
      </c>
      <c r="C16" s="175">
        <v>3256.1</v>
      </c>
      <c r="D16" s="182">
        <f t="shared" si="0"/>
        <v>116.1</v>
      </c>
      <c r="E16" s="183">
        <f t="shared" si="1"/>
        <v>451.19999999999982</v>
      </c>
    </row>
    <row r="17" spans="1:10" ht="25.5" customHeight="1" x14ac:dyDescent="0.2">
      <c r="A17" s="174" t="s">
        <v>126</v>
      </c>
      <c r="B17" s="175">
        <v>818.3</v>
      </c>
      <c r="C17" s="175">
        <v>763.7</v>
      </c>
      <c r="D17" s="184">
        <f t="shared" si="0"/>
        <v>93.3</v>
      </c>
      <c r="E17" s="177">
        <f t="shared" si="1"/>
        <v>-54.599999999999909</v>
      </c>
    </row>
    <row r="18" spans="1:10" ht="44.25" customHeight="1" x14ac:dyDescent="0.2">
      <c r="A18" s="185" t="s">
        <v>127</v>
      </c>
      <c r="B18" s="175">
        <v>177.3</v>
      </c>
      <c r="C18" s="175">
        <v>195.3</v>
      </c>
      <c r="D18" s="186">
        <f t="shared" si="0"/>
        <v>110.2</v>
      </c>
      <c r="E18" s="187">
        <f t="shared" si="1"/>
        <v>18</v>
      </c>
      <c r="F18" s="188"/>
    </row>
    <row r="19" spans="1:10" ht="28.5" customHeight="1" x14ac:dyDescent="0.2">
      <c r="A19" s="180" t="s">
        <v>128</v>
      </c>
      <c r="B19" s="154">
        <v>967.5</v>
      </c>
      <c r="C19" s="154">
        <v>1066.2</v>
      </c>
      <c r="D19" s="155">
        <f t="shared" si="0"/>
        <v>110.2</v>
      </c>
      <c r="E19" s="156">
        <f t="shared" si="1"/>
        <v>98.700000000000045</v>
      </c>
      <c r="F19" s="188"/>
    </row>
    <row r="20" spans="1:10" ht="24" customHeight="1" x14ac:dyDescent="0.2">
      <c r="A20" s="189" t="s">
        <v>129</v>
      </c>
      <c r="B20" s="190">
        <v>931.4</v>
      </c>
      <c r="C20" s="190">
        <v>1015.8</v>
      </c>
      <c r="D20" s="158">
        <f t="shared" si="0"/>
        <v>109.1</v>
      </c>
      <c r="E20" s="159">
        <f t="shared" si="1"/>
        <v>84.399999999999977</v>
      </c>
      <c r="F20" s="188"/>
    </row>
    <row r="21" spans="1:10" ht="9" customHeight="1" x14ac:dyDescent="0.2">
      <c r="A21" s="257" t="s">
        <v>130</v>
      </c>
      <c r="B21" s="258"/>
      <c r="C21" s="258"/>
      <c r="D21" s="258"/>
      <c r="E21" s="259"/>
    </row>
    <row r="22" spans="1:10" ht="12" customHeight="1" x14ac:dyDescent="0.2">
      <c r="A22" s="260"/>
      <c r="B22" s="261"/>
      <c r="C22" s="261"/>
      <c r="D22" s="261"/>
      <c r="E22" s="262"/>
    </row>
    <row r="23" spans="1:10" ht="12.75" customHeight="1" x14ac:dyDescent="0.2">
      <c r="A23" s="249" t="s">
        <v>0</v>
      </c>
      <c r="B23" s="249" t="s">
        <v>158</v>
      </c>
      <c r="C23" s="249" t="s">
        <v>159</v>
      </c>
      <c r="D23" s="263" t="s">
        <v>1</v>
      </c>
      <c r="E23" s="264"/>
    </row>
    <row r="24" spans="1:10" ht="51.75" customHeight="1" x14ac:dyDescent="0.2">
      <c r="A24" s="249"/>
      <c r="B24" s="249"/>
      <c r="C24" s="249"/>
      <c r="D24" s="216" t="s">
        <v>2</v>
      </c>
      <c r="E24" s="191" t="s">
        <v>5</v>
      </c>
    </row>
    <row r="25" spans="1:10" ht="24" customHeight="1" x14ac:dyDescent="0.2">
      <c r="A25" s="160" t="s">
        <v>131</v>
      </c>
      <c r="B25" s="161">
        <v>309</v>
      </c>
      <c r="C25" s="161">
        <v>301</v>
      </c>
      <c r="D25" s="162">
        <f>ROUND(C25/B25*100,1)</f>
        <v>97.4</v>
      </c>
      <c r="E25" s="192">
        <f>C25-B25</f>
        <v>-8</v>
      </c>
    </row>
    <row r="26" spans="1:10" ht="24" customHeight="1" x14ac:dyDescent="0.2">
      <c r="A26" s="160" t="s">
        <v>132</v>
      </c>
      <c r="B26" s="161">
        <v>240.1</v>
      </c>
      <c r="C26" s="161">
        <v>235.1</v>
      </c>
      <c r="D26" s="162">
        <f>ROUND(C26/B26*100,1)</f>
        <v>97.9</v>
      </c>
      <c r="E26" s="162">
        <f>C26-B26</f>
        <v>-5</v>
      </c>
    </row>
    <row r="27" spans="1:10" ht="38.25" customHeight="1" x14ac:dyDescent="0.2">
      <c r="A27" s="160" t="s">
        <v>160</v>
      </c>
      <c r="B27" s="193">
        <v>2174</v>
      </c>
      <c r="C27" s="193">
        <v>2670</v>
      </c>
      <c r="D27" s="162">
        <f>ROUND(C27/B27*100,1)</f>
        <v>122.8</v>
      </c>
      <c r="E27" s="215" t="s">
        <v>161</v>
      </c>
      <c r="F27" s="188"/>
      <c r="H27" s="188"/>
    </row>
    <row r="28" spans="1:10" ht="26.25" customHeight="1" x14ac:dyDescent="0.2">
      <c r="A28" s="194" t="s">
        <v>133</v>
      </c>
      <c r="B28" s="195">
        <v>67.7</v>
      </c>
      <c r="C28" s="195">
        <v>81.2</v>
      </c>
      <c r="D28" s="162">
        <f>ROUND(C28/B28*100,1)</f>
        <v>119.9</v>
      </c>
      <c r="E28" s="196">
        <f>C28-B28</f>
        <v>13.5</v>
      </c>
      <c r="H28" s="188"/>
      <c r="J28" s="197"/>
    </row>
    <row r="29" spans="1:10" ht="45" customHeight="1" x14ac:dyDescent="0.2">
      <c r="A29" s="194" t="s">
        <v>134</v>
      </c>
      <c r="B29" s="204">
        <v>43.1</v>
      </c>
      <c r="C29" s="204">
        <v>46.3</v>
      </c>
      <c r="D29" s="162">
        <f t="shared" ref="D29" si="2">ROUND(C29/B29*100,1)</f>
        <v>107.4</v>
      </c>
      <c r="E29" s="205">
        <f>C29-B29</f>
        <v>3.1999999999999957</v>
      </c>
      <c r="H29" s="188"/>
      <c r="J29" s="197"/>
    </row>
    <row r="30" spans="1:10" ht="27" customHeight="1" x14ac:dyDescent="0.2">
      <c r="A30" s="198" t="s">
        <v>135</v>
      </c>
      <c r="B30" s="199">
        <v>4616</v>
      </c>
      <c r="C30" s="199">
        <v>5619</v>
      </c>
      <c r="D30" s="196">
        <f>ROUND(C30/B30*100,1)</f>
        <v>121.7</v>
      </c>
      <c r="E30" s="208" t="s">
        <v>162</v>
      </c>
      <c r="H30" s="188"/>
      <c r="J30" s="197"/>
    </row>
    <row r="31" spans="1:10" ht="27" customHeight="1" x14ac:dyDescent="0.2">
      <c r="A31" s="160" t="s">
        <v>136</v>
      </c>
      <c r="B31" s="200">
        <f>B25/B28</f>
        <v>4.5642540620384047</v>
      </c>
      <c r="C31" s="200">
        <f>C25/C28</f>
        <v>3.7068965517241379</v>
      </c>
      <c r="D31" s="252" t="s">
        <v>145</v>
      </c>
      <c r="E31" s="253"/>
      <c r="H31" s="188"/>
    </row>
    <row r="32" spans="1:10" ht="33" customHeight="1" x14ac:dyDescent="0.2">
      <c r="A32" s="254"/>
      <c r="B32" s="254"/>
      <c r="C32" s="254"/>
      <c r="D32" s="254"/>
      <c r="E32" s="254"/>
    </row>
  </sheetData>
  <mergeCells count="14">
    <mergeCell ref="D31:E31"/>
    <mergeCell ref="A32:E32"/>
    <mergeCell ref="D8:E8"/>
    <mergeCell ref="A21:E22"/>
    <mergeCell ref="A23:A24"/>
    <mergeCell ref="B23:B24"/>
    <mergeCell ref="C23:C24"/>
    <mergeCell ref="D23:E23"/>
    <mergeCell ref="A1:E1"/>
    <mergeCell ref="G1:J1"/>
    <mergeCell ref="A2:A3"/>
    <mergeCell ref="B2:B3"/>
    <mergeCell ref="C2:C3"/>
    <mergeCell ref="D2:E2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P145"/>
  <sheetViews>
    <sheetView view="pageBreakPreview" zoomScale="70" zoomScaleNormal="66" zoomScaleSheetLayoutView="70" workbookViewId="0">
      <pane xSplit="1" ySplit="8" topLeftCell="B9" activePane="bottomRight" state="frozen"/>
      <selection activeCell="A3" sqref="A3:I3"/>
      <selection pane="topRight" activeCell="A3" sqref="A3:I3"/>
      <selection pane="bottomLeft" activeCell="A3" sqref="A3:I3"/>
      <selection pane="bottomRight" activeCell="A3" sqref="A3:A7"/>
    </sheetView>
  </sheetViews>
  <sheetFormatPr defaultRowHeight="12.75" x14ac:dyDescent="0.2"/>
  <cols>
    <col min="1" max="1" width="20" style="3" customWidth="1"/>
    <col min="2" max="3" width="10" style="3" customWidth="1"/>
    <col min="4" max="4" width="7.140625" style="3" customWidth="1"/>
    <col min="5" max="5" width="9" style="3" customWidth="1"/>
    <col min="6" max="7" width="10" style="3" customWidth="1"/>
    <col min="8" max="8" width="7.28515625" style="3" customWidth="1"/>
    <col min="9" max="9" width="8.140625" style="3" customWidth="1"/>
    <col min="10" max="10" width="8.7109375" style="3" customWidth="1"/>
    <col min="11" max="11" width="8.85546875" style="3" customWidth="1"/>
    <col min="12" max="12" width="7.42578125" style="3" customWidth="1"/>
    <col min="13" max="13" width="8.140625" style="3" customWidth="1"/>
    <col min="14" max="15" width="8.7109375" style="3" customWidth="1"/>
    <col min="16" max="16" width="7.5703125" style="3" customWidth="1"/>
    <col min="17" max="17" width="7.85546875" style="3" customWidth="1"/>
    <col min="18" max="19" width="8.85546875" style="3" customWidth="1"/>
    <col min="20" max="20" width="7" style="3" customWidth="1"/>
    <col min="21" max="21" width="8.7109375" style="3" customWidth="1"/>
    <col min="22" max="23" width="11.140625" style="3" customWidth="1"/>
    <col min="24" max="24" width="7.5703125" style="3" customWidth="1"/>
    <col min="25" max="25" width="9.7109375" style="3" customWidth="1"/>
    <col min="26" max="27" width="9.28515625" style="3" customWidth="1"/>
    <col min="28" max="28" width="6.28515625" style="3" customWidth="1"/>
    <col min="29" max="29" width="8.28515625" style="3" customWidth="1"/>
    <col min="30" max="31" width="9.7109375" style="3" customWidth="1"/>
    <col min="32" max="32" width="6.7109375" style="3" customWidth="1"/>
    <col min="33" max="33" width="9" style="3" customWidth="1"/>
    <col min="34" max="35" width="9.28515625" style="3" customWidth="1"/>
    <col min="36" max="36" width="6.28515625" style="3" customWidth="1"/>
    <col min="37" max="37" width="7.85546875" style="3" customWidth="1"/>
    <col min="38" max="39" width="9" style="3" customWidth="1"/>
    <col min="40" max="40" width="7.7109375" style="3" customWidth="1"/>
    <col min="41" max="41" width="7.28515625" style="3" customWidth="1"/>
    <col min="42" max="42" width="8.7109375" style="3" customWidth="1"/>
    <col min="43" max="43" width="9.28515625" style="3" customWidth="1"/>
    <col min="44" max="44" width="6.7109375" style="3" customWidth="1"/>
    <col min="45" max="45" width="7.42578125" style="3" customWidth="1"/>
    <col min="46" max="46" width="8" style="3" customWidth="1"/>
    <col min="47" max="47" width="8.5703125" style="3" customWidth="1"/>
    <col min="48" max="48" width="6" style="3" customWidth="1"/>
    <col min="49" max="49" width="8.140625" style="3" customWidth="1"/>
    <col min="50" max="50" width="8.5703125" style="3" customWidth="1"/>
    <col min="51" max="51" width="8.42578125" style="3" customWidth="1"/>
    <col min="52" max="52" width="6.140625" style="3" customWidth="1"/>
    <col min="53" max="53" width="7.85546875" style="3" customWidth="1"/>
    <col min="54" max="55" width="7.140625" style="3" customWidth="1"/>
    <col min="56" max="56" width="6" style="3" customWidth="1"/>
    <col min="57" max="57" width="7.42578125" style="3" customWidth="1"/>
    <col min="58" max="58" width="8.42578125" style="3" customWidth="1"/>
    <col min="59" max="59" width="7.42578125" style="3" customWidth="1"/>
    <col min="60" max="60" width="7.140625" style="3" customWidth="1"/>
    <col min="61" max="61" width="7.42578125" style="3" customWidth="1"/>
    <col min="62" max="62" width="7.85546875" style="3" customWidth="1"/>
    <col min="63" max="64" width="6.85546875" style="3" customWidth="1"/>
    <col min="65" max="66" width="9.7109375" style="3" customWidth="1"/>
    <col min="67" max="67" width="8.7109375" style="3" customWidth="1"/>
    <col min="68" max="68" width="9.5703125" style="3" customWidth="1"/>
    <col min="69" max="16384" width="9.140625" style="3"/>
  </cols>
  <sheetData>
    <row r="1" spans="1:68" ht="21.75" customHeight="1" x14ac:dyDescent="0.35">
      <c r="A1" s="299" t="s">
        <v>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  <c r="AR1" s="2"/>
      <c r="AT1" s="4"/>
      <c r="AV1" s="4"/>
      <c r="AW1" s="4"/>
      <c r="AY1" s="5"/>
      <c r="BD1" s="5"/>
      <c r="BE1" s="5"/>
    </row>
    <row r="2" spans="1:68" ht="21.75" customHeight="1" x14ac:dyDescent="0.35">
      <c r="A2" s="300" t="s">
        <v>163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5"/>
      <c r="AM2" s="7"/>
      <c r="AN2" s="5" t="s">
        <v>7</v>
      </c>
      <c r="AO2" s="7"/>
      <c r="AP2" s="7"/>
      <c r="AR2" s="7"/>
      <c r="AS2" s="7"/>
      <c r="AT2" s="8"/>
      <c r="AU2" s="8"/>
      <c r="AV2" s="8"/>
      <c r="AW2" s="8"/>
      <c r="AX2" s="8"/>
      <c r="AY2" s="5"/>
      <c r="BB2" s="5"/>
      <c r="BH2" s="5"/>
      <c r="BK2" s="5" t="s">
        <v>7</v>
      </c>
      <c r="BP2" s="5" t="s">
        <v>7</v>
      </c>
    </row>
    <row r="3" spans="1:68" ht="11.25" customHeight="1" x14ac:dyDescent="0.2">
      <c r="A3" s="281"/>
      <c r="B3" s="284" t="s">
        <v>103</v>
      </c>
      <c r="C3" s="284"/>
      <c r="D3" s="284"/>
      <c r="E3" s="284"/>
      <c r="F3" s="265" t="s">
        <v>104</v>
      </c>
      <c r="G3" s="266"/>
      <c r="H3" s="266"/>
      <c r="I3" s="267"/>
      <c r="J3" s="265" t="s">
        <v>8</v>
      </c>
      <c r="K3" s="266"/>
      <c r="L3" s="266"/>
      <c r="M3" s="267"/>
      <c r="N3" s="265" t="s">
        <v>105</v>
      </c>
      <c r="O3" s="266"/>
      <c r="P3" s="266"/>
      <c r="Q3" s="267"/>
      <c r="R3" s="265" t="s">
        <v>9</v>
      </c>
      <c r="S3" s="266"/>
      <c r="T3" s="266"/>
      <c r="U3" s="267"/>
      <c r="V3" s="265" t="s">
        <v>10</v>
      </c>
      <c r="W3" s="266"/>
      <c r="X3" s="266"/>
      <c r="Y3" s="267"/>
      <c r="Z3" s="296" t="s">
        <v>106</v>
      </c>
      <c r="AA3" s="297"/>
      <c r="AB3" s="297"/>
      <c r="AC3" s="297"/>
      <c r="AD3" s="297"/>
      <c r="AE3" s="297"/>
      <c r="AF3" s="297"/>
      <c r="AG3" s="295"/>
      <c r="AH3" s="265" t="s">
        <v>11</v>
      </c>
      <c r="AI3" s="266"/>
      <c r="AJ3" s="266"/>
      <c r="AK3" s="267"/>
      <c r="AL3" s="298" t="s">
        <v>12</v>
      </c>
      <c r="AM3" s="298"/>
      <c r="AN3" s="298"/>
      <c r="AO3" s="298"/>
      <c r="AP3" s="284" t="s">
        <v>13</v>
      </c>
      <c r="AQ3" s="284"/>
      <c r="AR3" s="284"/>
      <c r="AS3" s="284"/>
      <c r="AT3" s="265" t="s">
        <v>14</v>
      </c>
      <c r="AU3" s="266"/>
      <c r="AV3" s="266"/>
      <c r="AW3" s="267"/>
      <c r="AX3" s="284" t="s">
        <v>15</v>
      </c>
      <c r="AY3" s="284"/>
      <c r="AZ3" s="284"/>
      <c r="BA3" s="284"/>
      <c r="BB3" s="286" t="s">
        <v>164</v>
      </c>
      <c r="BC3" s="287"/>
      <c r="BD3" s="288"/>
      <c r="BE3" s="265" t="s">
        <v>140</v>
      </c>
      <c r="BF3" s="266"/>
      <c r="BG3" s="266"/>
      <c r="BH3" s="266"/>
      <c r="BI3" s="266"/>
      <c r="BJ3" s="266"/>
      <c r="BK3" s="266"/>
      <c r="BL3" s="267"/>
      <c r="BM3" s="284" t="s">
        <v>141</v>
      </c>
      <c r="BN3" s="284"/>
      <c r="BO3" s="284"/>
      <c r="BP3" s="284"/>
    </row>
    <row r="4" spans="1:68" ht="38.25" customHeight="1" x14ac:dyDescent="0.2">
      <c r="A4" s="282"/>
      <c r="B4" s="284"/>
      <c r="C4" s="284"/>
      <c r="D4" s="284"/>
      <c r="E4" s="284"/>
      <c r="F4" s="268"/>
      <c r="G4" s="269"/>
      <c r="H4" s="269"/>
      <c r="I4" s="270"/>
      <c r="J4" s="268"/>
      <c r="K4" s="269"/>
      <c r="L4" s="269"/>
      <c r="M4" s="270"/>
      <c r="N4" s="268"/>
      <c r="O4" s="269"/>
      <c r="P4" s="269"/>
      <c r="Q4" s="270"/>
      <c r="R4" s="268"/>
      <c r="S4" s="269"/>
      <c r="T4" s="269"/>
      <c r="U4" s="270"/>
      <c r="V4" s="268"/>
      <c r="W4" s="269"/>
      <c r="X4" s="269"/>
      <c r="Y4" s="270"/>
      <c r="Z4" s="295" t="s">
        <v>107</v>
      </c>
      <c r="AA4" s="284"/>
      <c r="AB4" s="284"/>
      <c r="AC4" s="284"/>
      <c r="AD4" s="265" t="s">
        <v>108</v>
      </c>
      <c r="AE4" s="266"/>
      <c r="AF4" s="266"/>
      <c r="AG4" s="267"/>
      <c r="AH4" s="268"/>
      <c r="AI4" s="269"/>
      <c r="AJ4" s="269"/>
      <c r="AK4" s="270"/>
      <c r="AL4" s="298"/>
      <c r="AM4" s="298"/>
      <c r="AN4" s="298"/>
      <c r="AO4" s="298"/>
      <c r="AP4" s="284"/>
      <c r="AQ4" s="284"/>
      <c r="AR4" s="284"/>
      <c r="AS4" s="284"/>
      <c r="AT4" s="268"/>
      <c r="AU4" s="269"/>
      <c r="AV4" s="269"/>
      <c r="AW4" s="270"/>
      <c r="AX4" s="284"/>
      <c r="AY4" s="284"/>
      <c r="AZ4" s="284"/>
      <c r="BA4" s="284"/>
      <c r="BB4" s="289"/>
      <c r="BC4" s="290"/>
      <c r="BD4" s="291"/>
      <c r="BE4" s="271"/>
      <c r="BF4" s="272"/>
      <c r="BG4" s="272"/>
      <c r="BH4" s="272"/>
      <c r="BI4" s="272"/>
      <c r="BJ4" s="272"/>
      <c r="BK4" s="272"/>
      <c r="BL4" s="273"/>
      <c r="BM4" s="284"/>
      <c r="BN4" s="284"/>
      <c r="BO4" s="284"/>
      <c r="BP4" s="284"/>
    </row>
    <row r="5" spans="1:68" ht="33" customHeight="1" x14ac:dyDescent="0.2">
      <c r="A5" s="282"/>
      <c r="B5" s="285"/>
      <c r="C5" s="285"/>
      <c r="D5" s="285"/>
      <c r="E5" s="285"/>
      <c r="F5" s="268"/>
      <c r="G5" s="269"/>
      <c r="H5" s="269"/>
      <c r="I5" s="270"/>
      <c r="J5" s="271"/>
      <c r="K5" s="272"/>
      <c r="L5" s="272"/>
      <c r="M5" s="273"/>
      <c r="N5" s="271"/>
      <c r="O5" s="272"/>
      <c r="P5" s="272"/>
      <c r="Q5" s="273"/>
      <c r="R5" s="271"/>
      <c r="S5" s="272"/>
      <c r="T5" s="272"/>
      <c r="U5" s="273"/>
      <c r="V5" s="271"/>
      <c r="W5" s="272"/>
      <c r="X5" s="272"/>
      <c r="Y5" s="273"/>
      <c r="Z5" s="295"/>
      <c r="AA5" s="284"/>
      <c r="AB5" s="284"/>
      <c r="AC5" s="284"/>
      <c r="AD5" s="271"/>
      <c r="AE5" s="272"/>
      <c r="AF5" s="272"/>
      <c r="AG5" s="273"/>
      <c r="AH5" s="271"/>
      <c r="AI5" s="272"/>
      <c r="AJ5" s="272"/>
      <c r="AK5" s="273"/>
      <c r="AL5" s="298"/>
      <c r="AM5" s="298"/>
      <c r="AN5" s="298"/>
      <c r="AO5" s="298"/>
      <c r="AP5" s="284"/>
      <c r="AQ5" s="284"/>
      <c r="AR5" s="284"/>
      <c r="AS5" s="284"/>
      <c r="AT5" s="271"/>
      <c r="AU5" s="272"/>
      <c r="AV5" s="272"/>
      <c r="AW5" s="273"/>
      <c r="AX5" s="284"/>
      <c r="AY5" s="284"/>
      <c r="AZ5" s="284"/>
      <c r="BA5" s="284"/>
      <c r="BB5" s="292"/>
      <c r="BC5" s="293"/>
      <c r="BD5" s="294"/>
      <c r="BE5" s="296" t="s">
        <v>138</v>
      </c>
      <c r="BF5" s="297"/>
      <c r="BG5" s="297"/>
      <c r="BH5" s="295"/>
      <c r="BI5" s="284" t="s">
        <v>139</v>
      </c>
      <c r="BJ5" s="284"/>
      <c r="BK5" s="284"/>
      <c r="BL5" s="284"/>
      <c r="BM5" s="284"/>
      <c r="BN5" s="284"/>
      <c r="BO5" s="284"/>
      <c r="BP5" s="284"/>
    </row>
    <row r="6" spans="1:68" ht="35.25" customHeight="1" x14ac:dyDescent="0.2">
      <c r="A6" s="282"/>
      <c r="B6" s="275">
        <v>2017</v>
      </c>
      <c r="C6" s="276">
        <v>2018</v>
      </c>
      <c r="D6" s="274" t="s">
        <v>16</v>
      </c>
      <c r="E6" s="274"/>
      <c r="F6" s="275">
        <v>2017</v>
      </c>
      <c r="G6" s="276">
        <v>2018</v>
      </c>
      <c r="H6" s="274" t="s">
        <v>16</v>
      </c>
      <c r="I6" s="274"/>
      <c r="J6" s="275">
        <v>2017</v>
      </c>
      <c r="K6" s="276">
        <v>2018</v>
      </c>
      <c r="L6" s="279" t="s">
        <v>16</v>
      </c>
      <c r="M6" s="280"/>
      <c r="N6" s="275">
        <v>2017</v>
      </c>
      <c r="O6" s="276">
        <v>2018</v>
      </c>
      <c r="P6" s="274" t="s">
        <v>16</v>
      </c>
      <c r="Q6" s="274"/>
      <c r="R6" s="275">
        <v>2017</v>
      </c>
      <c r="S6" s="276">
        <v>2018</v>
      </c>
      <c r="T6" s="278" t="s">
        <v>16</v>
      </c>
      <c r="U6" s="278"/>
      <c r="V6" s="275">
        <v>2017</v>
      </c>
      <c r="W6" s="276">
        <v>2018</v>
      </c>
      <c r="X6" s="274" t="s">
        <v>16</v>
      </c>
      <c r="Y6" s="274"/>
      <c r="Z6" s="275">
        <v>2017</v>
      </c>
      <c r="AA6" s="276">
        <v>2018</v>
      </c>
      <c r="AB6" s="274" t="s">
        <v>16</v>
      </c>
      <c r="AC6" s="274"/>
      <c r="AD6" s="275">
        <v>2017</v>
      </c>
      <c r="AE6" s="276">
        <v>2018</v>
      </c>
      <c r="AF6" s="274" t="s">
        <v>16</v>
      </c>
      <c r="AG6" s="274"/>
      <c r="AH6" s="275">
        <v>2017</v>
      </c>
      <c r="AI6" s="276">
        <v>2018</v>
      </c>
      <c r="AJ6" s="274" t="s">
        <v>16</v>
      </c>
      <c r="AK6" s="274"/>
      <c r="AL6" s="275">
        <v>2017</v>
      </c>
      <c r="AM6" s="276">
        <v>2018</v>
      </c>
      <c r="AN6" s="274" t="s">
        <v>16</v>
      </c>
      <c r="AO6" s="274"/>
      <c r="AP6" s="274" t="s">
        <v>17</v>
      </c>
      <c r="AQ6" s="274"/>
      <c r="AR6" s="274" t="s">
        <v>16</v>
      </c>
      <c r="AS6" s="274"/>
      <c r="AT6" s="275">
        <v>2017</v>
      </c>
      <c r="AU6" s="276">
        <v>2018</v>
      </c>
      <c r="AV6" s="274" t="s">
        <v>16</v>
      </c>
      <c r="AW6" s="274"/>
      <c r="AX6" s="275">
        <v>2017</v>
      </c>
      <c r="AY6" s="276">
        <v>2018</v>
      </c>
      <c r="AZ6" s="274" t="s">
        <v>16</v>
      </c>
      <c r="BA6" s="274"/>
      <c r="BB6" s="275">
        <v>2017</v>
      </c>
      <c r="BC6" s="276">
        <v>2018</v>
      </c>
      <c r="BD6" s="301" t="s">
        <v>18</v>
      </c>
      <c r="BE6" s="275">
        <v>2017</v>
      </c>
      <c r="BF6" s="276">
        <v>2018</v>
      </c>
      <c r="BG6" s="274" t="s">
        <v>16</v>
      </c>
      <c r="BH6" s="274"/>
      <c r="BI6" s="275">
        <v>2017</v>
      </c>
      <c r="BJ6" s="276">
        <v>2018</v>
      </c>
      <c r="BK6" s="302" t="s">
        <v>16</v>
      </c>
      <c r="BL6" s="303"/>
      <c r="BM6" s="275">
        <v>2017</v>
      </c>
      <c r="BN6" s="276">
        <v>2018</v>
      </c>
      <c r="BO6" s="302" t="s">
        <v>16</v>
      </c>
      <c r="BP6" s="303"/>
    </row>
    <row r="7" spans="1:68" s="12" customFormat="1" ht="18.75" customHeight="1" x14ac:dyDescent="0.2">
      <c r="A7" s="283"/>
      <c r="B7" s="275"/>
      <c r="C7" s="277"/>
      <c r="D7" s="9" t="s">
        <v>2</v>
      </c>
      <c r="E7" s="9" t="s">
        <v>18</v>
      </c>
      <c r="F7" s="275"/>
      <c r="G7" s="277"/>
      <c r="H7" s="9" t="s">
        <v>2</v>
      </c>
      <c r="I7" s="9" t="s">
        <v>18</v>
      </c>
      <c r="J7" s="275"/>
      <c r="K7" s="277"/>
      <c r="L7" s="9" t="s">
        <v>2</v>
      </c>
      <c r="M7" s="9" t="s">
        <v>18</v>
      </c>
      <c r="N7" s="275"/>
      <c r="O7" s="277"/>
      <c r="P7" s="9" t="s">
        <v>2</v>
      </c>
      <c r="Q7" s="9" t="s">
        <v>18</v>
      </c>
      <c r="R7" s="275"/>
      <c r="S7" s="277"/>
      <c r="T7" s="10" t="s">
        <v>2</v>
      </c>
      <c r="U7" s="10" t="s">
        <v>18</v>
      </c>
      <c r="V7" s="275"/>
      <c r="W7" s="277"/>
      <c r="X7" s="9" t="s">
        <v>2</v>
      </c>
      <c r="Y7" s="9" t="s">
        <v>18</v>
      </c>
      <c r="Z7" s="275"/>
      <c r="AA7" s="277"/>
      <c r="AB7" s="9" t="s">
        <v>2</v>
      </c>
      <c r="AC7" s="9" t="s">
        <v>18</v>
      </c>
      <c r="AD7" s="275"/>
      <c r="AE7" s="277"/>
      <c r="AF7" s="9" t="s">
        <v>2</v>
      </c>
      <c r="AG7" s="9" t="s">
        <v>18</v>
      </c>
      <c r="AH7" s="275"/>
      <c r="AI7" s="277"/>
      <c r="AJ7" s="9" t="s">
        <v>2</v>
      </c>
      <c r="AK7" s="9" t="s">
        <v>18</v>
      </c>
      <c r="AL7" s="275"/>
      <c r="AM7" s="277"/>
      <c r="AN7" s="9" t="s">
        <v>2</v>
      </c>
      <c r="AO7" s="9" t="s">
        <v>18</v>
      </c>
      <c r="AP7" s="11">
        <v>2017</v>
      </c>
      <c r="AQ7" s="11">
        <v>2018</v>
      </c>
      <c r="AR7" s="9" t="s">
        <v>2</v>
      </c>
      <c r="AS7" s="9" t="s">
        <v>18</v>
      </c>
      <c r="AT7" s="275"/>
      <c r="AU7" s="277"/>
      <c r="AV7" s="9" t="s">
        <v>2</v>
      </c>
      <c r="AW7" s="9" t="s">
        <v>18</v>
      </c>
      <c r="AX7" s="275"/>
      <c r="AY7" s="277"/>
      <c r="AZ7" s="9" t="s">
        <v>2</v>
      </c>
      <c r="BA7" s="9" t="s">
        <v>18</v>
      </c>
      <c r="BB7" s="275"/>
      <c r="BC7" s="277"/>
      <c r="BD7" s="301"/>
      <c r="BE7" s="275"/>
      <c r="BF7" s="277"/>
      <c r="BG7" s="9" t="s">
        <v>2</v>
      </c>
      <c r="BH7" s="9" t="s">
        <v>18</v>
      </c>
      <c r="BI7" s="275"/>
      <c r="BJ7" s="277"/>
      <c r="BK7" s="201" t="s">
        <v>2</v>
      </c>
      <c r="BL7" s="201" t="s">
        <v>18</v>
      </c>
      <c r="BM7" s="275"/>
      <c r="BN7" s="277"/>
      <c r="BO7" s="213" t="s">
        <v>2</v>
      </c>
      <c r="BP7" s="213" t="s">
        <v>18</v>
      </c>
    </row>
    <row r="8" spans="1:68" ht="12.75" customHeight="1" x14ac:dyDescent="0.2">
      <c r="A8" s="13" t="s">
        <v>19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19</v>
      </c>
      <c r="U8" s="13">
        <v>20</v>
      </c>
      <c r="V8" s="13">
        <v>21</v>
      </c>
      <c r="W8" s="13">
        <v>22</v>
      </c>
      <c r="X8" s="13">
        <v>23</v>
      </c>
      <c r="Y8" s="13">
        <v>24</v>
      </c>
      <c r="Z8" s="13">
        <v>25</v>
      </c>
      <c r="AA8" s="13">
        <v>26</v>
      </c>
      <c r="AB8" s="13">
        <v>27</v>
      </c>
      <c r="AC8" s="13">
        <v>28</v>
      </c>
      <c r="AD8" s="13">
        <v>29</v>
      </c>
      <c r="AE8" s="13">
        <v>30</v>
      </c>
      <c r="AF8" s="13">
        <v>31</v>
      </c>
      <c r="AG8" s="13">
        <v>32</v>
      </c>
      <c r="AH8" s="13">
        <v>33</v>
      </c>
      <c r="AI8" s="13">
        <v>34</v>
      </c>
      <c r="AJ8" s="13">
        <v>35</v>
      </c>
      <c r="AK8" s="13">
        <v>36</v>
      </c>
      <c r="AL8" s="13">
        <v>37</v>
      </c>
      <c r="AM8" s="13">
        <v>38</v>
      </c>
      <c r="AN8" s="13">
        <v>39</v>
      </c>
      <c r="AO8" s="13">
        <v>40</v>
      </c>
      <c r="AP8" s="13">
        <v>41</v>
      </c>
      <c r="AQ8" s="13">
        <v>42</v>
      </c>
      <c r="AR8" s="13">
        <v>43</v>
      </c>
      <c r="AS8" s="13">
        <v>44</v>
      </c>
      <c r="AT8" s="13">
        <v>45</v>
      </c>
      <c r="AU8" s="13">
        <v>46</v>
      </c>
      <c r="AV8" s="13">
        <v>47</v>
      </c>
      <c r="AW8" s="13">
        <v>48</v>
      </c>
      <c r="AX8" s="13">
        <v>49</v>
      </c>
      <c r="AY8" s="13">
        <v>50</v>
      </c>
      <c r="AZ8" s="13">
        <v>51</v>
      </c>
      <c r="BA8" s="13">
        <v>52</v>
      </c>
      <c r="BB8" s="13">
        <v>53</v>
      </c>
      <c r="BC8" s="13">
        <v>54</v>
      </c>
      <c r="BD8" s="13">
        <v>55</v>
      </c>
      <c r="BE8" s="13">
        <v>56</v>
      </c>
      <c r="BF8" s="13">
        <v>57</v>
      </c>
      <c r="BG8" s="13">
        <v>58</v>
      </c>
      <c r="BH8" s="13">
        <v>59</v>
      </c>
      <c r="BI8" s="13">
        <v>60</v>
      </c>
      <c r="BJ8" s="13">
        <v>61</v>
      </c>
      <c r="BK8" s="13">
        <v>62</v>
      </c>
      <c r="BL8" s="13">
        <v>63</v>
      </c>
      <c r="BM8" s="13">
        <v>64</v>
      </c>
      <c r="BN8" s="13">
        <v>65</v>
      </c>
      <c r="BO8" s="13">
        <v>66</v>
      </c>
      <c r="BP8" s="13">
        <v>67</v>
      </c>
    </row>
    <row r="9" spans="1:68" s="141" customFormat="1" ht="18.75" customHeight="1" x14ac:dyDescent="0.25">
      <c r="A9" s="140" t="s">
        <v>20</v>
      </c>
      <c r="B9" s="14">
        <f>SUM(B10:B34)</f>
        <v>1050804</v>
      </c>
      <c r="C9" s="14">
        <f>SUM(C10:C34)</f>
        <v>983981</v>
      </c>
      <c r="D9" s="15">
        <f t="shared" ref="D9:D34" si="0">C9/B9*100</f>
        <v>93.640774112013275</v>
      </c>
      <c r="E9" s="14">
        <f t="shared" ref="E9:E34" si="1">C9-B9</f>
        <v>-66823</v>
      </c>
      <c r="F9" s="14">
        <f>SUM(F10:F34)</f>
        <v>660017</v>
      </c>
      <c r="G9" s="14">
        <f>SUM(G10:G34)</f>
        <v>629587</v>
      </c>
      <c r="H9" s="15">
        <f t="shared" ref="H9:H34" si="2">G9/F9*100</f>
        <v>95.389512694369998</v>
      </c>
      <c r="I9" s="14">
        <f t="shared" ref="I9:I34" si="3">G9-F9</f>
        <v>-30430</v>
      </c>
      <c r="J9" s="14">
        <f>SUM(J10:J34)</f>
        <v>746195</v>
      </c>
      <c r="K9" s="14">
        <f>SUM(K10:K34)</f>
        <v>787723</v>
      </c>
      <c r="L9" s="15">
        <f t="shared" ref="L9:L34" si="4">K9/J9*100</f>
        <v>105.56530129523784</v>
      </c>
      <c r="M9" s="14">
        <f t="shared" ref="M9:M34" si="5">K9-J9</f>
        <v>41528</v>
      </c>
      <c r="N9" s="14">
        <f>SUM(N10:N34)</f>
        <v>333155</v>
      </c>
      <c r="O9" s="14">
        <f>SUM(O10:O34)</f>
        <v>396498</v>
      </c>
      <c r="P9" s="15">
        <f t="shared" ref="P9:P34" si="6">O9/N9*100</f>
        <v>119.01307199351653</v>
      </c>
      <c r="Q9" s="14">
        <f t="shared" ref="Q9:Q34" si="7">O9-N9</f>
        <v>63343</v>
      </c>
      <c r="R9" s="14">
        <f>SUM(R10:R34)</f>
        <v>157716</v>
      </c>
      <c r="S9" s="14">
        <f>SUM(S10:S34)</f>
        <v>141914</v>
      </c>
      <c r="T9" s="16">
        <f t="shared" ref="T9:T34" si="8">S9/R9*100</f>
        <v>89.980724847193699</v>
      </c>
      <c r="U9" s="14">
        <f t="shared" ref="U9:U34" si="9">S9-R9</f>
        <v>-15802</v>
      </c>
      <c r="V9" s="14">
        <f>SUM(V10:V34)</f>
        <v>2804863</v>
      </c>
      <c r="W9" s="14">
        <v>3256062</v>
      </c>
      <c r="X9" s="16">
        <f t="shared" ref="X9:X34" si="10">W9/V9*100</f>
        <v>116.08631152394966</v>
      </c>
      <c r="Y9" s="14">
        <f t="shared" ref="Y9:Y34" si="11">W9-V9</f>
        <v>451199</v>
      </c>
      <c r="Z9" s="14">
        <f>SUM(Z10:Z34)</f>
        <v>1008902</v>
      </c>
      <c r="AA9" s="14">
        <f>SUM(AA10:AA34)</f>
        <v>948729</v>
      </c>
      <c r="AB9" s="16">
        <f t="shared" ref="AB9:AB34" si="12">AA9/Z9*100</f>
        <v>94.03579336744302</v>
      </c>
      <c r="AC9" s="14">
        <f t="shared" ref="AC9:AC34" si="13">AA9-Z9</f>
        <v>-60173</v>
      </c>
      <c r="AD9" s="14">
        <f>SUM(AD10:AD34)</f>
        <v>985256</v>
      </c>
      <c r="AE9" s="14">
        <f>SUM(AE10:AE34)</f>
        <v>1251100</v>
      </c>
      <c r="AF9" s="16">
        <f>AE9/AD9*100</f>
        <v>126.98222593924828</v>
      </c>
      <c r="AG9" s="14">
        <f>AE9-AD9</f>
        <v>265844</v>
      </c>
      <c r="AH9" s="14">
        <f>SUM(AH10:AH34)</f>
        <v>212198</v>
      </c>
      <c r="AI9" s="14">
        <f>SUM(AI10:AI34)</f>
        <v>202615</v>
      </c>
      <c r="AJ9" s="16">
        <f t="shared" ref="AJ9:AJ34" si="14">AI9/AH9*100</f>
        <v>95.483934815596754</v>
      </c>
      <c r="AK9" s="14">
        <f t="shared" ref="AK9:AK34" si="15">AI9-AH9</f>
        <v>-9583</v>
      </c>
      <c r="AL9" s="17">
        <f>SUM(AL10:AL34)</f>
        <v>177349</v>
      </c>
      <c r="AM9" s="17">
        <f>SUM(AM10:AM34)</f>
        <v>195294</v>
      </c>
      <c r="AN9" s="18">
        <f>ROUND(AM9/AL9*100,1)</f>
        <v>110.1</v>
      </c>
      <c r="AO9" s="17">
        <f t="shared" ref="AO9:AO34" si="16">AM9-AL9</f>
        <v>17945</v>
      </c>
      <c r="AP9" s="14">
        <f>SUM(AP10:AP34)</f>
        <v>967477</v>
      </c>
      <c r="AQ9" s="14">
        <f>SUM(AQ10:AQ34)</f>
        <v>1066150</v>
      </c>
      <c r="AR9" s="16">
        <f t="shared" ref="AR9:AR34" si="17">ROUND(AQ9/AP9*100,1)</f>
        <v>110.2</v>
      </c>
      <c r="AS9" s="14">
        <f t="shared" ref="AS9:AS34" si="18">AQ9-AP9</f>
        <v>98673</v>
      </c>
      <c r="AT9" s="14">
        <f>SUM(AT10:AT34)</f>
        <v>309000</v>
      </c>
      <c r="AU9" s="14">
        <f>SUM(AU10:AU34)</f>
        <v>301001</v>
      </c>
      <c r="AV9" s="16">
        <f t="shared" ref="AV9:AV34" si="19">AU9/AT9*100</f>
        <v>97.411326860841413</v>
      </c>
      <c r="AW9" s="14">
        <f t="shared" ref="AW9:AW34" si="20">AU9-AT9</f>
        <v>-7999</v>
      </c>
      <c r="AX9" s="14">
        <f>SUM(AX10:AX34)</f>
        <v>240106</v>
      </c>
      <c r="AY9" s="14">
        <f>SUM(AY10:AY34)</f>
        <v>235134</v>
      </c>
      <c r="AZ9" s="16">
        <f t="shared" ref="AZ9:AZ34" si="21">AY9/AX9*100</f>
        <v>97.929247915503979</v>
      </c>
      <c r="BA9" s="14">
        <f t="shared" ref="BA9:BA34" si="22">AY9-AX9</f>
        <v>-4972</v>
      </c>
      <c r="BB9" s="14">
        <v>2174</v>
      </c>
      <c r="BC9" s="14">
        <v>2670</v>
      </c>
      <c r="BD9" s="14">
        <f t="shared" ref="BD9:BD34" si="23">BC9-BB9</f>
        <v>496</v>
      </c>
      <c r="BE9" s="14">
        <f>SUM(BE10:BE34)</f>
        <v>67665</v>
      </c>
      <c r="BF9" s="14">
        <f>SUM(BF10:BF34)</f>
        <v>81163</v>
      </c>
      <c r="BG9" s="15">
        <f>ROUND(BF9/BE9*100,1)</f>
        <v>119.9</v>
      </c>
      <c r="BH9" s="14">
        <f>BF9-BE9</f>
        <v>13498</v>
      </c>
      <c r="BI9" s="14">
        <f>SUM(BI10:BI34)</f>
        <v>43095</v>
      </c>
      <c r="BJ9" s="14">
        <f>SUM(BJ10:BJ34)</f>
        <v>46306</v>
      </c>
      <c r="BK9" s="15">
        <f>ROUND(BJ9/BI9*100,1)</f>
        <v>107.5</v>
      </c>
      <c r="BL9" s="14">
        <f>BJ9-BI9</f>
        <v>3211</v>
      </c>
      <c r="BM9" s="14">
        <v>4616</v>
      </c>
      <c r="BN9" s="14">
        <v>5619</v>
      </c>
      <c r="BO9" s="15">
        <f>ROUND(BN9/BM9*100,1)</f>
        <v>121.7</v>
      </c>
      <c r="BP9" s="14">
        <f>BN9-BM9</f>
        <v>1003</v>
      </c>
    </row>
    <row r="10" spans="1:68" ht="20.25" customHeight="1" x14ac:dyDescent="0.25">
      <c r="A10" s="19" t="s">
        <v>21</v>
      </c>
      <c r="B10" s="20">
        <v>57209</v>
      </c>
      <c r="C10" s="139">
        <v>53555</v>
      </c>
      <c r="D10" s="15">
        <f t="shared" si="0"/>
        <v>93.612893076264228</v>
      </c>
      <c r="E10" s="14">
        <f t="shared" si="1"/>
        <v>-3654</v>
      </c>
      <c r="F10" s="20">
        <v>33034</v>
      </c>
      <c r="G10" s="20">
        <v>33209</v>
      </c>
      <c r="H10" s="15">
        <f t="shared" si="2"/>
        <v>100.52975721983411</v>
      </c>
      <c r="I10" s="14">
        <f t="shared" si="3"/>
        <v>175</v>
      </c>
      <c r="J10" s="20">
        <v>33306</v>
      </c>
      <c r="K10" s="20">
        <v>34598</v>
      </c>
      <c r="L10" s="15">
        <f t="shared" si="4"/>
        <v>103.87918092836127</v>
      </c>
      <c r="M10" s="14">
        <f t="shared" si="5"/>
        <v>1292</v>
      </c>
      <c r="N10" s="20">
        <v>9574</v>
      </c>
      <c r="O10" s="20">
        <v>12730</v>
      </c>
      <c r="P10" s="15">
        <f t="shared" si="6"/>
        <v>132.96427825360351</v>
      </c>
      <c r="Q10" s="14">
        <f t="shared" si="7"/>
        <v>3156</v>
      </c>
      <c r="R10" s="20">
        <v>7294</v>
      </c>
      <c r="S10" s="20">
        <v>7270</v>
      </c>
      <c r="T10" s="16">
        <f t="shared" si="8"/>
        <v>99.670962434877993</v>
      </c>
      <c r="U10" s="14">
        <f t="shared" si="9"/>
        <v>-24</v>
      </c>
      <c r="V10" s="20">
        <v>110635</v>
      </c>
      <c r="W10" s="20">
        <v>117694</v>
      </c>
      <c r="X10" s="16">
        <f t="shared" si="10"/>
        <v>106.38044018619786</v>
      </c>
      <c r="Y10" s="14">
        <f t="shared" si="11"/>
        <v>7059</v>
      </c>
      <c r="Z10" s="20">
        <v>55085</v>
      </c>
      <c r="AA10" s="20">
        <v>51569</v>
      </c>
      <c r="AB10" s="16">
        <f t="shared" si="12"/>
        <v>93.617137151674683</v>
      </c>
      <c r="AC10" s="14">
        <f t="shared" si="13"/>
        <v>-3516</v>
      </c>
      <c r="AD10" s="20">
        <v>36576</v>
      </c>
      <c r="AE10" s="139">
        <v>37830</v>
      </c>
      <c r="AF10" s="16">
        <f t="shared" ref="AF10:AF34" si="24">AE10/AD10*100</f>
        <v>103.42847769028872</v>
      </c>
      <c r="AG10" s="14">
        <f t="shared" ref="AG10:AG34" si="25">AE10-AD10</f>
        <v>1254</v>
      </c>
      <c r="AH10" s="20">
        <v>6647</v>
      </c>
      <c r="AI10" s="20">
        <v>6047</v>
      </c>
      <c r="AJ10" s="16">
        <f t="shared" si="14"/>
        <v>90.973371445765011</v>
      </c>
      <c r="AK10" s="14">
        <f t="shared" si="15"/>
        <v>-600</v>
      </c>
      <c r="AL10" s="21">
        <v>7085</v>
      </c>
      <c r="AM10" s="21">
        <v>7375</v>
      </c>
      <c r="AN10" s="18">
        <f t="shared" ref="AN10:AN34" si="26">ROUND(AM10/AL10*100,1)</f>
        <v>104.1</v>
      </c>
      <c r="AO10" s="17">
        <f t="shared" si="16"/>
        <v>290</v>
      </c>
      <c r="AP10" s="22">
        <v>38060</v>
      </c>
      <c r="AQ10" s="20">
        <v>40949</v>
      </c>
      <c r="AR10" s="16">
        <f t="shared" si="17"/>
        <v>107.6</v>
      </c>
      <c r="AS10" s="14">
        <f t="shared" si="18"/>
        <v>2889</v>
      </c>
      <c r="AT10" s="20">
        <v>16060</v>
      </c>
      <c r="AU10" s="20">
        <v>16380</v>
      </c>
      <c r="AV10" s="16">
        <f t="shared" si="19"/>
        <v>101.99252801992529</v>
      </c>
      <c r="AW10" s="14">
        <f t="shared" si="20"/>
        <v>320</v>
      </c>
      <c r="AX10" s="20">
        <v>13398</v>
      </c>
      <c r="AY10" s="20">
        <v>13733</v>
      </c>
      <c r="AZ10" s="16">
        <f t="shared" si="21"/>
        <v>102.50037319002836</v>
      </c>
      <c r="BA10" s="14">
        <f t="shared" si="22"/>
        <v>335</v>
      </c>
      <c r="BB10" s="139">
        <v>2069</v>
      </c>
      <c r="BC10" s="20">
        <v>2529.9</v>
      </c>
      <c r="BD10" s="14">
        <f t="shared" si="23"/>
        <v>460.90000000000009</v>
      </c>
      <c r="BE10" s="20">
        <v>1870</v>
      </c>
      <c r="BF10" s="20">
        <v>1888</v>
      </c>
      <c r="BG10" s="15">
        <f t="shared" ref="BG10:BG34" si="27">ROUND(BF10/BE10*100,1)</f>
        <v>101</v>
      </c>
      <c r="BH10" s="14">
        <f t="shared" ref="BH10:BH34" si="28">BF10-BE10</f>
        <v>18</v>
      </c>
      <c r="BI10" s="20">
        <v>1131</v>
      </c>
      <c r="BJ10" s="149">
        <v>1041</v>
      </c>
      <c r="BK10" s="206">
        <f t="shared" ref="BK10:BK34" si="29">ROUND(BJ10/BI10*100,1)</f>
        <v>92</v>
      </c>
      <c r="BL10" s="207">
        <f t="shared" ref="BL10:BL34" si="30">BJ10-BI10</f>
        <v>-90</v>
      </c>
      <c r="BM10" s="20">
        <v>4261</v>
      </c>
      <c r="BN10" s="20">
        <v>5407</v>
      </c>
      <c r="BO10" s="15">
        <f t="shared" ref="BO10:BO34" si="31">ROUND(BN10/BM10*100,1)</f>
        <v>126.9</v>
      </c>
      <c r="BP10" s="14">
        <f t="shared" ref="BP10:BP34" si="32">BN10-BM10</f>
        <v>1146</v>
      </c>
    </row>
    <row r="11" spans="1:68" ht="20.25" customHeight="1" x14ac:dyDescent="0.25">
      <c r="A11" s="19" t="s">
        <v>22</v>
      </c>
      <c r="B11" s="20">
        <v>27887</v>
      </c>
      <c r="C11" s="139">
        <v>25771</v>
      </c>
      <c r="D11" s="15">
        <f t="shared" si="0"/>
        <v>92.412235091619749</v>
      </c>
      <c r="E11" s="14">
        <f t="shared" si="1"/>
        <v>-2116</v>
      </c>
      <c r="F11" s="20">
        <v>18687</v>
      </c>
      <c r="G11" s="20">
        <v>17592</v>
      </c>
      <c r="H11" s="15">
        <f t="shared" si="2"/>
        <v>94.140311446460103</v>
      </c>
      <c r="I11" s="14">
        <f t="shared" si="3"/>
        <v>-1095</v>
      </c>
      <c r="J11" s="20">
        <v>23982</v>
      </c>
      <c r="K11" s="20">
        <v>25941</v>
      </c>
      <c r="L11" s="15">
        <f t="shared" si="4"/>
        <v>108.1686264698524</v>
      </c>
      <c r="M11" s="14">
        <f t="shared" si="5"/>
        <v>1959</v>
      </c>
      <c r="N11" s="20">
        <v>13357</v>
      </c>
      <c r="O11" s="20">
        <v>15631</v>
      </c>
      <c r="P11" s="15">
        <f t="shared" si="6"/>
        <v>117.02478101370069</v>
      </c>
      <c r="Q11" s="14">
        <f t="shared" si="7"/>
        <v>2274</v>
      </c>
      <c r="R11" s="20">
        <v>3624</v>
      </c>
      <c r="S11" s="20">
        <v>3576</v>
      </c>
      <c r="T11" s="16">
        <f t="shared" si="8"/>
        <v>98.675496688741731</v>
      </c>
      <c r="U11" s="14">
        <f t="shared" si="9"/>
        <v>-48</v>
      </c>
      <c r="V11" s="20">
        <v>99281</v>
      </c>
      <c r="W11" s="20">
        <v>115551</v>
      </c>
      <c r="X11" s="16">
        <f t="shared" si="10"/>
        <v>116.38782848682024</v>
      </c>
      <c r="Y11" s="14">
        <f t="shared" si="11"/>
        <v>16270</v>
      </c>
      <c r="Z11" s="20">
        <v>27384</v>
      </c>
      <c r="AA11" s="20">
        <v>25294</v>
      </c>
      <c r="AB11" s="16">
        <f t="shared" si="12"/>
        <v>92.367806018112759</v>
      </c>
      <c r="AC11" s="14">
        <f t="shared" si="13"/>
        <v>-2090</v>
      </c>
      <c r="AD11" s="20">
        <v>39774</v>
      </c>
      <c r="AE11" s="139">
        <v>43662</v>
      </c>
      <c r="AF11" s="16">
        <f t="shared" si="24"/>
        <v>109.77523004978127</v>
      </c>
      <c r="AG11" s="14">
        <f t="shared" si="25"/>
        <v>3888</v>
      </c>
      <c r="AH11" s="20">
        <v>7062</v>
      </c>
      <c r="AI11" s="20">
        <v>6966</v>
      </c>
      <c r="AJ11" s="16">
        <f t="shared" si="14"/>
        <v>98.640611724723868</v>
      </c>
      <c r="AK11" s="14">
        <f t="shared" si="15"/>
        <v>-96</v>
      </c>
      <c r="AL11" s="21">
        <v>6586</v>
      </c>
      <c r="AM11" s="21">
        <v>8031</v>
      </c>
      <c r="AN11" s="18">
        <f t="shared" si="26"/>
        <v>121.9</v>
      </c>
      <c r="AO11" s="17">
        <f t="shared" si="16"/>
        <v>1445</v>
      </c>
      <c r="AP11" s="22">
        <v>33942</v>
      </c>
      <c r="AQ11" s="20">
        <v>39147</v>
      </c>
      <c r="AR11" s="16">
        <f t="shared" si="17"/>
        <v>115.3</v>
      </c>
      <c r="AS11" s="14">
        <f t="shared" si="18"/>
        <v>5205</v>
      </c>
      <c r="AT11" s="20">
        <v>7593</v>
      </c>
      <c r="AU11" s="20">
        <v>7036</v>
      </c>
      <c r="AV11" s="16">
        <f t="shared" si="19"/>
        <v>92.664296062162521</v>
      </c>
      <c r="AW11" s="14">
        <f t="shared" si="20"/>
        <v>-557</v>
      </c>
      <c r="AX11" s="20">
        <v>5991</v>
      </c>
      <c r="AY11" s="20">
        <v>5539</v>
      </c>
      <c r="AZ11" s="16">
        <f t="shared" si="21"/>
        <v>92.455349691203466</v>
      </c>
      <c r="BA11" s="14">
        <f t="shared" si="22"/>
        <v>-452</v>
      </c>
      <c r="BB11" s="139">
        <v>1919</v>
      </c>
      <c r="BC11" s="20">
        <v>2485.9</v>
      </c>
      <c r="BD11" s="14">
        <f t="shared" si="23"/>
        <v>566.90000000000009</v>
      </c>
      <c r="BE11" s="20">
        <v>2955</v>
      </c>
      <c r="BF11" s="20">
        <v>3376</v>
      </c>
      <c r="BG11" s="15">
        <f t="shared" si="27"/>
        <v>114.2</v>
      </c>
      <c r="BH11" s="14">
        <f t="shared" si="28"/>
        <v>421</v>
      </c>
      <c r="BI11" s="20">
        <v>538</v>
      </c>
      <c r="BJ11" s="149">
        <v>1485</v>
      </c>
      <c r="BK11" s="206" t="s">
        <v>165</v>
      </c>
      <c r="BL11" s="207">
        <f t="shared" si="30"/>
        <v>947</v>
      </c>
      <c r="BM11" s="20">
        <v>4160</v>
      </c>
      <c r="BN11" s="20">
        <v>5424</v>
      </c>
      <c r="BO11" s="15">
        <f t="shared" si="31"/>
        <v>130.4</v>
      </c>
      <c r="BP11" s="14">
        <f t="shared" si="32"/>
        <v>1264</v>
      </c>
    </row>
    <row r="12" spans="1:68" ht="20.25" customHeight="1" x14ac:dyDescent="0.25">
      <c r="A12" s="19" t="s">
        <v>23</v>
      </c>
      <c r="B12" s="20">
        <v>89650</v>
      </c>
      <c r="C12" s="139">
        <v>86442</v>
      </c>
      <c r="D12" s="15">
        <f t="shared" si="0"/>
        <v>96.421639709983268</v>
      </c>
      <c r="E12" s="14">
        <f t="shared" si="1"/>
        <v>-3208</v>
      </c>
      <c r="F12" s="20">
        <v>58961</v>
      </c>
      <c r="G12" s="20">
        <v>59034</v>
      </c>
      <c r="H12" s="15">
        <f t="shared" si="2"/>
        <v>100.12381065450042</v>
      </c>
      <c r="I12" s="14">
        <f t="shared" si="3"/>
        <v>73</v>
      </c>
      <c r="J12" s="20">
        <v>58489</v>
      </c>
      <c r="K12" s="20">
        <v>65331</v>
      </c>
      <c r="L12" s="15">
        <f t="shared" si="4"/>
        <v>111.69792610576349</v>
      </c>
      <c r="M12" s="14">
        <f t="shared" si="5"/>
        <v>6842</v>
      </c>
      <c r="N12" s="20">
        <v>16830</v>
      </c>
      <c r="O12" s="20">
        <v>23185</v>
      </c>
      <c r="P12" s="15">
        <f t="shared" si="6"/>
        <v>137.7599524658348</v>
      </c>
      <c r="Q12" s="14">
        <f t="shared" si="7"/>
        <v>6355</v>
      </c>
      <c r="R12" s="20">
        <v>12843</v>
      </c>
      <c r="S12" s="20">
        <v>11221</v>
      </c>
      <c r="T12" s="16">
        <f t="shared" si="8"/>
        <v>87.37055205170131</v>
      </c>
      <c r="U12" s="14">
        <f t="shared" si="9"/>
        <v>-1622</v>
      </c>
      <c r="V12" s="20">
        <v>192897</v>
      </c>
      <c r="W12" s="20">
        <v>224752</v>
      </c>
      <c r="X12" s="16">
        <f t="shared" si="10"/>
        <v>116.51399451520761</v>
      </c>
      <c r="Y12" s="14">
        <f t="shared" si="11"/>
        <v>31855</v>
      </c>
      <c r="Z12" s="20">
        <v>86916</v>
      </c>
      <c r="AA12" s="20">
        <v>84588</v>
      </c>
      <c r="AB12" s="16">
        <f t="shared" si="12"/>
        <v>97.321551843158915</v>
      </c>
      <c r="AC12" s="14">
        <f t="shared" si="13"/>
        <v>-2328</v>
      </c>
      <c r="AD12" s="20">
        <v>55091</v>
      </c>
      <c r="AE12" s="139">
        <v>75476</v>
      </c>
      <c r="AF12" s="16">
        <f t="shared" si="24"/>
        <v>137.00241418743533</v>
      </c>
      <c r="AG12" s="14">
        <f t="shared" si="25"/>
        <v>20385</v>
      </c>
      <c r="AH12" s="20">
        <v>14489</v>
      </c>
      <c r="AI12" s="20">
        <v>14774</v>
      </c>
      <c r="AJ12" s="16">
        <f t="shared" si="14"/>
        <v>101.96700945544896</v>
      </c>
      <c r="AK12" s="14">
        <f t="shared" si="15"/>
        <v>285</v>
      </c>
      <c r="AL12" s="21">
        <v>12278</v>
      </c>
      <c r="AM12" s="21">
        <v>13239</v>
      </c>
      <c r="AN12" s="18">
        <f t="shared" si="26"/>
        <v>107.8</v>
      </c>
      <c r="AO12" s="17">
        <f t="shared" si="16"/>
        <v>961</v>
      </c>
      <c r="AP12" s="22">
        <v>73304</v>
      </c>
      <c r="AQ12" s="20">
        <v>80024</v>
      </c>
      <c r="AR12" s="16">
        <f t="shared" si="17"/>
        <v>109.2</v>
      </c>
      <c r="AS12" s="14">
        <f t="shared" si="18"/>
        <v>6720</v>
      </c>
      <c r="AT12" s="20">
        <v>25120</v>
      </c>
      <c r="AU12" s="20">
        <v>23599</v>
      </c>
      <c r="AV12" s="16">
        <f t="shared" si="19"/>
        <v>93.945063694267517</v>
      </c>
      <c r="AW12" s="14">
        <f t="shared" si="20"/>
        <v>-1521</v>
      </c>
      <c r="AX12" s="20">
        <v>19699</v>
      </c>
      <c r="AY12" s="20">
        <v>18867</v>
      </c>
      <c r="AZ12" s="16">
        <f t="shared" si="21"/>
        <v>95.776435352048324</v>
      </c>
      <c r="BA12" s="14">
        <f t="shared" si="22"/>
        <v>-832</v>
      </c>
      <c r="BB12" s="139">
        <v>2261</v>
      </c>
      <c r="BC12" s="20">
        <v>2904.2</v>
      </c>
      <c r="BD12" s="14">
        <f t="shared" si="23"/>
        <v>643.19999999999982</v>
      </c>
      <c r="BE12" s="20">
        <v>5184</v>
      </c>
      <c r="BF12" s="20">
        <v>6790</v>
      </c>
      <c r="BG12" s="15">
        <f t="shared" si="27"/>
        <v>131</v>
      </c>
      <c r="BH12" s="14">
        <f t="shared" si="28"/>
        <v>1606</v>
      </c>
      <c r="BI12" s="20">
        <v>2325</v>
      </c>
      <c r="BJ12" s="149">
        <v>2192</v>
      </c>
      <c r="BK12" s="206">
        <f t="shared" si="29"/>
        <v>94.3</v>
      </c>
      <c r="BL12" s="207">
        <f t="shared" si="30"/>
        <v>-133</v>
      </c>
      <c r="BM12" s="20">
        <v>4546</v>
      </c>
      <c r="BN12" s="20">
        <v>5542</v>
      </c>
      <c r="BO12" s="15">
        <f t="shared" si="31"/>
        <v>121.9</v>
      </c>
      <c r="BP12" s="14">
        <f t="shared" si="32"/>
        <v>996</v>
      </c>
    </row>
    <row r="13" spans="1:68" ht="20.25" customHeight="1" x14ac:dyDescent="0.25">
      <c r="A13" s="19" t="s">
        <v>24</v>
      </c>
      <c r="B13" s="20">
        <v>47312</v>
      </c>
      <c r="C13" s="139">
        <v>41251</v>
      </c>
      <c r="D13" s="15">
        <f t="shared" si="0"/>
        <v>87.189296584376052</v>
      </c>
      <c r="E13" s="14">
        <f t="shared" si="1"/>
        <v>-6061</v>
      </c>
      <c r="F13" s="20">
        <v>33227</v>
      </c>
      <c r="G13" s="20">
        <v>29491</v>
      </c>
      <c r="H13" s="15">
        <f t="shared" si="2"/>
        <v>88.756132061275466</v>
      </c>
      <c r="I13" s="14">
        <f t="shared" si="3"/>
        <v>-3736</v>
      </c>
      <c r="J13" s="20">
        <v>28105</v>
      </c>
      <c r="K13" s="20">
        <v>29969</v>
      </c>
      <c r="L13" s="15">
        <f t="shared" si="4"/>
        <v>106.63227183775128</v>
      </c>
      <c r="M13" s="14">
        <f t="shared" si="5"/>
        <v>1864</v>
      </c>
      <c r="N13" s="20">
        <v>6950</v>
      </c>
      <c r="O13" s="20">
        <v>12214</v>
      </c>
      <c r="P13" s="15">
        <f t="shared" si="6"/>
        <v>175.74100719424462</v>
      </c>
      <c r="Q13" s="14">
        <f t="shared" si="7"/>
        <v>5264</v>
      </c>
      <c r="R13" s="20">
        <v>11799</v>
      </c>
      <c r="S13" s="20">
        <v>11410</v>
      </c>
      <c r="T13" s="16">
        <f t="shared" si="8"/>
        <v>96.703110433087545</v>
      </c>
      <c r="U13" s="14">
        <f t="shared" si="9"/>
        <v>-389</v>
      </c>
      <c r="V13" s="20">
        <v>112192</v>
      </c>
      <c r="W13" s="20">
        <v>147575</v>
      </c>
      <c r="X13" s="16">
        <f t="shared" si="10"/>
        <v>131.53789931545921</v>
      </c>
      <c r="Y13" s="14">
        <f t="shared" si="11"/>
        <v>35383</v>
      </c>
      <c r="Z13" s="20">
        <v>44797</v>
      </c>
      <c r="AA13" s="20">
        <v>39164</v>
      </c>
      <c r="AB13" s="16">
        <f t="shared" si="12"/>
        <v>87.425497243118954</v>
      </c>
      <c r="AC13" s="14">
        <f t="shared" si="13"/>
        <v>-5633</v>
      </c>
      <c r="AD13" s="20">
        <v>29111</v>
      </c>
      <c r="AE13" s="139">
        <v>59061</v>
      </c>
      <c r="AF13" s="16">
        <f t="shared" si="24"/>
        <v>202.88207206897738</v>
      </c>
      <c r="AG13" s="14">
        <f t="shared" si="25"/>
        <v>29950</v>
      </c>
      <c r="AH13" s="20">
        <v>21925</v>
      </c>
      <c r="AI13" s="20">
        <v>19790</v>
      </c>
      <c r="AJ13" s="16">
        <f t="shared" si="14"/>
        <v>90.262257696693268</v>
      </c>
      <c r="AK13" s="14">
        <f t="shared" si="15"/>
        <v>-2135</v>
      </c>
      <c r="AL13" s="21">
        <v>6129</v>
      </c>
      <c r="AM13" s="21">
        <v>7665</v>
      </c>
      <c r="AN13" s="18">
        <f t="shared" si="26"/>
        <v>125.1</v>
      </c>
      <c r="AO13" s="17">
        <f t="shared" si="16"/>
        <v>1536</v>
      </c>
      <c r="AP13" s="22">
        <v>33664</v>
      </c>
      <c r="AQ13" s="20">
        <v>37930</v>
      </c>
      <c r="AR13" s="16">
        <f t="shared" si="17"/>
        <v>112.7</v>
      </c>
      <c r="AS13" s="14">
        <f t="shared" si="18"/>
        <v>4266</v>
      </c>
      <c r="AT13" s="20">
        <v>11725</v>
      </c>
      <c r="AU13" s="20">
        <v>10776</v>
      </c>
      <c r="AV13" s="16">
        <f t="shared" si="19"/>
        <v>91.906183368869932</v>
      </c>
      <c r="AW13" s="14">
        <f t="shared" si="20"/>
        <v>-949</v>
      </c>
      <c r="AX13" s="20">
        <v>8555</v>
      </c>
      <c r="AY13" s="20">
        <v>7725</v>
      </c>
      <c r="AZ13" s="16">
        <f t="shared" si="21"/>
        <v>90.298071303331383</v>
      </c>
      <c r="BA13" s="14">
        <f t="shared" si="22"/>
        <v>-830</v>
      </c>
      <c r="BB13" s="139">
        <v>2318</v>
      </c>
      <c r="BC13" s="20">
        <v>2835.9</v>
      </c>
      <c r="BD13" s="14">
        <f t="shared" si="23"/>
        <v>517.90000000000009</v>
      </c>
      <c r="BE13" s="20">
        <v>1502</v>
      </c>
      <c r="BF13" s="20">
        <v>1904</v>
      </c>
      <c r="BG13" s="15">
        <f t="shared" si="27"/>
        <v>126.8</v>
      </c>
      <c r="BH13" s="14">
        <f t="shared" si="28"/>
        <v>402</v>
      </c>
      <c r="BI13" s="20">
        <v>1613</v>
      </c>
      <c r="BJ13" s="149">
        <v>2013</v>
      </c>
      <c r="BK13" s="206">
        <f t="shared" si="29"/>
        <v>124.8</v>
      </c>
      <c r="BL13" s="207">
        <f t="shared" si="30"/>
        <v>400</v>
      </c>
      <c r="BM13" s="20">
        <v>4473</v>
      </c>
      <c r="BN13" s="20">
        <v>5477</v>
      </c>
      <c r="BO13" s="15">
        <f t="shared" si="31"/>
        <v>122.4</v>
      </c>
      <c r="BP13" s="14">
        <f t="shared" si="32"/>
        <v>1004</v>
      </c>
    </row>
    <row r="14" spans="1:68" s="8" customFormat="1" ht="20.25" customHeight="1" x14ac:dyDescent="0.25">
      <c r="A14" s="19" t="s">
        <v>25</v>
      </c>
      <c r="B14" s="20">
        <v>40791</v>
      </c>
      <c r="C14" s="139">
        <v>37301</v>
      </c>
      <c r="D14" s="15">
        <f t="shared" si="0"/>
        <v>91.444191120590318</v>
      </c>
      <c r="E14" s="14">
        <f t="shared" si="1"/>
        <v>-3490</v>
      </c>
      <c r="F14" s="20">
        <v>23736</v>
      </c>
      <c r="G14" s="20">
        <v>23411</v>
      </c>
      <c r="H14" s="15">
        <f t="shared" si="2"/>
        <v>98.630771823390631</v>
      </c>
      <c r="I14" s="14">
        <f t="shared" si="3"/>
        <v>-325</v>
      </c>
      <c r="J14" s="20">
        <v>31926</v>
      </c>
      <c r="K14" s="20">
        <v>32491</v>
      </c>
      <c r="L14" s="15">
        <f t="shared" si="4"/>
        <v>101.76971747165319</v>
      </c>
      <c r="M14" s="14">
        <f t="shared" si="5"/>
        <v>565</v>
      </c>
      <c r="N14" s="20">
        <v>18090</v>
      </c>
      <c r="O14" s="20">
        <v>20197</v>
      </c>
      <c r="P14" s="15">
        <f t="shared" si="6"/>
        <v>111.64731896075179</v>
      </c>
      <c r="Q14" s="14">
        <f t="shared" si="7"/>
        <v>2107</v>
      </c>
      <c r="R14" s="20">
        <v>4526</v>
      </c>
      <c r="S14" s="20">
        <v>4356</v>
      </c>
      <c r="T14" s="16">
        <f t="shared" si="8"/>
        <v>96.243923994697298</v>
      </c>
      <c r="U14" s="14">
        <f t="shared" si="9"/>
        <v>-170</v>
      </c>
      <c r="V14" s="20">
        <v>104763</v>
      </c>
      <c r="W14" s="20">
        <v>120058</v>
      </c>
      <c r="X14" s="16">
        <f t="shared" si="10"/>
        <v>114.59962009488083</v>
      </c>
      <c r="Y14" s="14">
        <f t="shared" si="11"/>
        <v>15295</v>
      </c>
      <c r="Z14" s="20">
        <v>40512</v>
      </c>
      <c r="AA14" s="20">
        <v>37124</v>
      </c>
      <c r="AB14" s="16">
        <f t="shared" si="12"/>
        <v>91.637045813586099</v>
      </c>
      <c r="AC14" s="14">
        <f t="shared" si="13"/>
        <v>-3388</v>
      </c>
      <c r="AD14" s="20">
        <v>27330</v>
      </c>
      <c r="AE14" s="139">
        <v>40478</v>
      </c>
      <c r="AF14" s="16">
        <f t="shared" si="24"/>
        <v>148.1083058909623</v>
      </c>
      <c r="AG14" s="14">
        <f t="shared" si="25"/>
        <v>13148</v>
      </c>
      <c r="AH14" s="20">
        <v>3394</v>
      </c>
      <c r="AI14" s="20">
        <v>2941</v>
      </c>
      <c r="AJ14" s="16">
        <f t="shared" si="14"/>
        <v>86.652916912197995</v>
      </c>
      <c r="AK14" s="14">
        <f t="shared" si="15"/>
        <v>-453</v>
      </c>
      <c r="AL14" s="21">
        <v>7019</v>
      </c>
      <c r="AM14" s="21">
        <v>7280</v>
      </c>
      <c r="AN14" s="18">
        <f t="shared" si="26"/>
        <v>103.7</v>
      </c>
      <c r="AO14" s="17">
        <f t="shared" si="16"/>
        <v>261</v>
      </c>
      <c r="AP14" s="22">
        <v>41865</v>
      </c>
      <c r="AQ14" s="20">
        <v>43305</v>
      </c>
      <c r="AR14" s="16">
        <f t="shared" si="17"/>
        <v>103.4</v>
      </c>
      <c r="AS14" s="14">
        <f t="shared" si="18"/>
        <v>1440</v>
      </c>
      <c r="AT14" s="20">
        <v>13062</v>
      </c>
      <c r="AU14" s="20">
        <v>13233</v>
      </c>
      <c r="AV14" s="16">
        <f t="shared" si="19"/>
        <v>101.30914101975195</v>
      </c>
      <c r="AW14" s="14">
        <f t="shared" si="20"/>
        <v>171</v>
      </c>
      <c r="AX14" s="20">
        <v>9842</v>
      </c>
      <c r="AY14" s="20">
        <v>10026</v>
      </c>
      <c r="AZ14" s="16">
        <f t="shared" si="21"/>
        <v>101.86953871164397</v>
      </c>
      <c r="BA14" s="14">
        <f t="shared" si="22"/>
        <v>184</v>
      </c>
      <c r="BB14" s="139">
        <v>2071</v>
      </c>
      <c r="BC14" s="20">
        <v>2478.1</v>
      </c>
      <c r="BD14" s="14">
        <f t="shared" si="23"/>
        <v>407.09999999999991</v>
      </c>
      <c r="BE14" s="20">
        <v>3054</v>
      </c>
      <c r="BF14" s="20">
        <v>3339</v>
      </c>
      <c r="BG14" s="15">
        <f t="shared" si="27"/>
        <v>109.3</v>
      </c>
      <c r="BH14" s="14">
        <f t="shared" si="28"/>
        <v>285</v>
      </c>
      <c r="BI14" s="20">
        <v>474</v>
      </c>
      <c r="BJ14" s="149">
        <v>342</v>
      </c>
      <c r="BK14" s="206">
        <f t="shared" si="29"/>
        <v>72.2</v>
      </c>
      <c r="BL14" s="207">
        <f t="shared" si="30"/>
        <v>-132</v>
      </c>
      <c r="BM14" s="20">
        <v>4131</v>
      </c>
      <c r="BN14" s="20">
        <v>5000</v>
      </c>
      <c r="BO14" s="15">
        <f t="shared" si="31"/>
        <v>121</v>
      </c>
      <c r="BP14" s="14">
        <f t="shared" si="32"/>
        <v>869</v>
      </c>
    </row>
    <row r="15" spans="1:68" s="8" customFormat="1" ht="20.25" customHeight="1" x14ac:dyDescent="0.25">
      <c r="A15" s="19" t="s">
        <v>26</v>
      </c>
      <c r="B15" s="20">
        <v>17204</v>
      </c>
      <c r="C15" s="139">
        <v>15595</v>
      </c>
      <c r="D15" s="15">
        <f t="shared" si="0"/>
        <v>90.647523831667058</v>
      </c>
      <c r="E15" s="14">
        <f t="shared" si="1"/>
        <v>-1609</v>
      </c>
      <c r="F15" s="20">
        <v>11277</v>
      </c>
      <c r="G15" s="20">
        <v>10385</v>
      </c>
      <c r="H15" s="15">
        <f t="shared" si="2"/>
        <v>92.090094883390975</v>
      </c>
      <c r="I15" s="14">
        <f t="shared" si="3"/>
        <v>-892</v>
      </c>
      <c r="J15" s="20">
        <v>19301</v>
      </c>
      <c r="K15" s="20">
        <v>19527</v>
      </c>
      <c r="L15" s="15">
        <f t="shared" si="4"/>
        <v>101.17092378633232</v>
      </c>
      <c r="M15" s="14">
        <f t="shared" si="5"/>
        <v>226</v>
      </c>
      <c r="N15" s="20">
        <v>13056</v>
      </c>
      <c r="O15" s="20">
        <v>13546</v>
      </c>
      <c r="P15" s="15">
        <f t="shared" si="6"/>
        <v>103.75306372549021</v>
      </c>
      <c r="Q15" s="14">
        <f t="shared" si="7"/>
        <v>490</v>
      </c>
      <c r="R15" s="20">
        <v>2559</v>
      </c>
      <c r="S15" s="20">
        <v>2367</v>
      </c>
      <c r="T15" s="16">
        <f t="shared" si="8"/>
        <v>92.497069167643602</v>
      </c>
      <c r="U15" s="14">
        <f t="shared" si="9"/>
        <v>-192</v>
      </c>
      <c r="V15" s="20">
        <v>97649</v>
      </c>
      <c r="W15" s="20">
        <v>137913</v>
      </c>
      <c r="X15" s="16">
        <f t="shared" si="10"/>
        <v>141.23339716740571</v>
      </c>
      <c r="Y15" s="14">
        <f t="shared" si="11"/>
        <v>40264</v>
      </c>
      <c r="Z15" s="20">
        <v>16877</v>
      </c>
      <c r="AA15" s="20">
        <v>15230</v>
      </c>
      <c r="AB15" s="16">
        <f t="shared" si="12"/>
        <v>90.241156603661793</v>
      </c>
      <c r="AC15" s="14">
        <f t="shared" si="13"/>
        <v>-1647</v>
      </c>
      <c r="AD15" s="20">
        <v>46035</v>
      </c>
      <c r="AE15" s="139">
        <v>77397</v>
      </c>
      <c r="AF15" s="16">
        <f t="shared" si="24"/>
        <v>168.12642554578039</v>
      </c>
      <c r="AG15" s="14">
        <f t="shared" si="25"/>
        <v>31362</v>
      </c>
      <c r="AH15" s="20">
        <v>2267</v>
      </c>
      <c r="AI15" s="20">
        <v>2267</v>
      </c>
      <c r="AJ15" s="16">
        <f t="shared" si="14"/>
        <v>100</v>
      </c>
      <c r="AK15" s="14">
        <f t="shared" si="15"/>
        <v>0</v>
      </c>
      <c r="AL15" s="21">
        <v>4529</v>
      </c>
      <c r="AM15" s="21">
        <v>4905</v>
      </c>
      <c r="AN15" s="18">
        <f t="shared" si="26"/>
        <v>108.3</v>
      </c>
      <c r="AO15" s="17">
        <f t="shared" si="16"/>
        <v>376</v>
      </c>
      <c r="AP15" s="22">
        <v>20807</v>
      </c>
      <c r="AQ15" s="20">
        <v>22590</v>
      </c>
      <c r="AR15" s="16">
        <f t="shared" si="17"/>
        <v>108.6</v>
      </c>
      <c r="AS15" s="14">
        <f t="shared" si="18"/>
        <v>1783</v>
      </c>
      <c r="AT15" s="20">
        <v>4954</v>
      </c>
      <c r="AU15" s="20">
        <v>4371</v>
      </c>
      <c r="AV15" s="16">
        <f t="shared" si="19"/>
        <v>88.231731933790883</v>
      </c>
      <c r="AW15" s="14">
        <f t="shared" si="20"/>
        <v>-583</v>
      </c>
      <c r="AX15" s="20">
        <v>4016</v>
      </c>
      <c r="AY15" s="20">
        <v>3519</v>
      </c>
      <c r="AZ15" s="16">
        <f t="shared" si="21"/>
        <v>87.624501992031881</v>
      </c>
      <c r="BA15" s="14">
        <f t="shared" si="22"/>
        <v>-497</v>
      </c>
      <c r="BB15" s="139">
        <v>1796</v>
      </c>
      <c r="BC15" s="20">
        <v>2465.1</v>
      </c>
      <c r="BD15" s="14">
        <f t="shared" si="23"/>
        <v>669.09999999999991</v>
      </c>
      <c r="BE15" s="20">
        <v>1082</v>
      </c>
      <c r="BF15" s="20">
        <v>1908</v>
      </c>
      <c r="BG15" s="15">
        <f t="shared" si="27"/>
        <v>176.3</v>
      </c>
      <c r="BH15" s="14">
        <f t="shared" si="28"/>
        <v>826</v>
      </c>
      <c r="BI15" s="20">
        <v>1388</v>
      </c>
      <c r="BJ15" s="149">
        <v>973</v>
      </c>
      <c r="BK15" s="206">
        <f t="shared" si="29"/>
        <v>70.099999999999994</v>
      </c>
      <c r="BL15" s="207">
        <f t="shared" si="30"/>
        <v>-415</v>
      </c>
      <c r="BM15" s="20">
        <v>4745</v>
      </c>
      <c r="BN15" s="20">
        <v>6175</v>
      </c>
      <c r="BO15" s="15">
        <f t="shared" si="31"/>
        <v>130.1</v>
      </c>
      <c r="BP15" s="14">
        <f t="shared" si="32"/>
        <v>1430</v>
      </c>
    </row>
    <row r="16" spans="1:68" s="8" customFormat="1" ht="20.25" customHeight="1" x14ac:dyDescent="0.25">
      <c r="A16" s="19" t="s">
        <v>27</v>
      </c>
      <c r="B16" s="20">
        <v>63906</v>
      </c>
      <c r="C16" s="139">
        <v>61849</v>
      </c>
      <c r="D16" s="15">
        <f t="shared" si="0"/>
        <v>96.781209902043628</v>
      </c>
      <c r="E16" s="14">
        <f t="shared" si="1"/>
        <v>-2057</v>
      </c>
      <c r="F16" s="20">
        <v>40574</v>
      </c>
      <c r="G16" s="20">
        <v>40092</v>
      </c>
      <c r="H16" s="15">
        <f t="shared" si="2"/>
        <v>98.812047123773851</v>
      </c>
      <c r="I16" s="14">
        <f t="shared" si="3"/>
        <v>-482</v>
      </c>
      <c r="J16" s="20">
        <v>40357</v>
      </c>
      <c r="K16" s="20">
        <v>41885</v>
      </c>
      <c r="L16" s="15">
        <f t="shared" si="4"/>
        <v>103.78620809277201</v>
      </c>
      <c r="M16" s="14">
        <f t="shared" si="5"/>
        <v>1528</v>
      </c>
      <c r="N16" s="20">
        <v>16714</v>
      </c>
      <c r="O16" s="20">
        <v>20103</v>
      </c>
      <c r="P16" s="15">
        <f t="shared" si="6"/>
        <v>120.27641498145267</v>
      </c>
      <c r="Q16" s="14">
        <f t="shared" si="7"/>
        <v>3389</v>
      </c>
      <c r="R16" s="20">
        <v>7955</v>
      </c>
      <c r="S16" s="20">
        <v>3377</v>
      </c>
      <c r="T16" s="16">
        <f t="shared" si="8"/>
        <v>42.451288497800128</v>
      </c>
      <c r="U16" s="14">
        <f t="shared" si="9"/>
        <v>-4578</v>
      </c>
      <c r="V16" s="20">
        <v>155579</v>
      </c>
      <c r="W16" s="20">
        <v>172828</v>
      </c>
      <c r="X16" s="16">
        <f t="shared" si="10"/>
        <v>111.0869718920934</v>
      </c>
      <c r="Y16" s="14">
        <f t="shared" si="11"/>
        <v>17249</v>
      </c>
      <c r="Z16" s="20">
        <v>62725</v>
      </c>
      <c r="AA16" s="20">
        <v>60863</v>
      </c>
      <c r="AB16" s="16">
        <f t="shared" si="12"/>
        <v>97.031486648066959</v>
      </c>
      <c r="AC16" s="14">
        <f t="shared" si="13"/>
        <v>-1862</v>
      </c>
      <c r="AD16" s="20">
        <v>48267</v>
      </c>
      <c r="AE16" s="139">
        <v>54000</v>
      </c>
      <c r="AF16" s="16">
        <f t="shared" si="24"/>
        <v>111.87768040275965</v>
      </c>
      <c r="AG16" s="14">
        <f t="shared" si="25"/>
        <v>5733</v>
      </c>
      <c r="AH16" s="20">
        <v>11385</v>
      </c>
      <c r="AI16" s="20">
        <v>11691</v>
      </c>
      <c r="AJ16" s="16">
        <f t="shared" si="14"/>
        <v>102.68774703557312</v>
      </c>
      <c r="AK16" s="14">
        <f t="shared" si="15"/>
        <v>306</v>
      </c>
      <c r="AL16" s="21">
        <v>8156</v>
      </c>
      <c r="AM16" s="21">
        <v>9013</v>
      </c>
      <c r="AN16" s="18">
        <f t="shared" si="26"/>
        <v>110.5</v>
      </c>
      <c r="AO16" s="17">
        <f t="shared" si="16"/>
        <v>857</v>
      </c>
      <c r="AP16" s="22">
        <v>41962</v>
      </c>
      <c r="AQ16" s="20">
        <v>45161</v>
      </c>
      <c r="AR16" s="16">
        <f t="shared" si="17"/>
        <v>107.6</v>
      </c>
      <c r="AS16" s="14">
        <f t="shared" si="18"/>
        <v>3199</v>
      </c>
      <c r="AT16" s="20">
        <v>19627</v>
      </c>
      <c r="AU16" s="20">
        <v>20587</v>
      </c>
      <c r="AV16" s="16">
        <f t="shared" si="19"/>
        <v>104.89122127681256</v>
      </c>
      <c r="AW16" s="14">
        <f t="shared" si="20"/>
        <v>960</v>
      </c>
      <c r="AX16" s="20">
        <v>14219</v>
      </c>
      <c r="AY16" s="20">
        <v>15034</v>
      </c>
      <c r="AZ16" s="16">
        <f t="shared" si="21"/>
        <v>105.73176735354104</v>
      </c>
      <c r="BA16" s="14">
        <f t="shared" si="22"/>
        <v>815</v>
      </c>
      <c r="BB16" s="139">
        <v>1999</v>
      </c>
      <c r="BC16" s="20">
        <v>2498.3000000000002</v>
      </c>
      <c r="BD16" s="14">
        <f t="shared" si="23"/>
        <v>499.30000000000018</v>
      </c>
      <c r="BE16" s="20">
        <v>1425</v>
      </c>
      <c r="BF16" s="20">
        <v>1661</v>
      </c>
      <c r="BG16" s="15">
        <f t="shared" si="27"/>
        <v>116.6</v>
      </c>
      <c r="BH16" s="14">
        <f t="shared" si="28"/>
        <v>236</v>
      </c>
      <c r="BI16" s="20">
        <v>860</v>
      </c>
      <c r="BJ16" s="149">
        <v>1493</v>
      </c>
      <c r="BK16" s="206">
        <f t="shared" si="29"/>
        <v>173.6</v>
      </c>
      <c r="BL16" s="207">
        <f t="shared" si="30"/>
        <v>633</v>
      </c>
      <c r="BM16" s="20">
        <v>4253</v>
      </c>
      <c r="BN16" s="20">
        <v>5067</v>
      </c>
      <c r="BO16" s="15">
        <f t="shared" si="31"/>
        <v>119.1</v>
      </c>
      <c r="BP16" s="14">
        <f t="shared" si="32"/>
        <v>814</v>
      </c>
    </row>
    <row r="17" spans="1:68" s="8" customFormat="1" ht="20.25" customHeight="1" x14ac:dyDescent="0.25">
      <c r="A17" s="19" t="s">
        <v>28</v>
      </c>
      <c r="B17" s="20">
        <v>31047</v>
      </c>
      <c r="C17" s="139">
        <v>27280</v>
      </c>
      <c r="D17" s="15">
        <f t="shared" si="0"/>
        <v>87.866782619898871</v>
      </c>
      <c r="E17" s="14">
        <f t="shared" si="1"/>
        <v>-3767</v>
      </c>
      <c r="F17" s="20">
        <v>19790</v>
      </c>
      <c r="G17" s="20">
        <v>18118</v>
      </c>
      <c r="H17" s="15">
        <f t="shared" si="2"/>
        <v>91.551288529560381</v>
      </c>
      <c r="I17" s="14">
        <f t="shared" si="3"/>
        <v>-1672</v>
      </c>
      <c r="J17" s="20">
        <v>33900</v>
      </c>
      <c r="K17" s="20">
        <v>40797</v>
      </c>
      <c r="L17" s="15">
        <f t="shared" si="4"/>
        <v>120.34513274336283</v>
      </c>
      <c r="M17" s="14">
        <f t="shared" si="5"/>
        <v>6897</v>
      </c>
      <c r="N17" s="20">
        <v>23741</v>
      </c>
      <c r="O17" s="20">
        <v>30943</v>
      </c>
      <c r="P17" s="15">
        <f t="shared" si="6"/>
        <v>130.33570616233521</v>
      </c>
      <c r="Q17" s="14">
        <f t="shared" si="7"/>
        <v>7202</v>
      </c>
      <c r="R17" s="20">
        <v>6125</v>
      </c>
      <c r="S17" s="20">
        <v>6742</v>
      </c>
      <c r="T17" s="16">
        <f t="shared" si="8"/>
        <v>110.07346938775511</v>
      </c>
      <c r="U17" s="14">
        <f t="shared" si="9"/>
        <v>617</v>
      </c>
      <c r="V17" s="20">
        <v>107374</v>
      </c>
      <c r="W17" s="20">
        <v>126813</v>
      </c>
      <c r="X17" s="16">
        <f t="shared" si="10"/>
        <v>118.10401028181869</v>
      </c>
      <c r="Y17" s="14">
        <f t="shared" si="11"/>
        <v>19439</v>
      </c>
      <c r="Z17" s="20">
        <v>29060</v>
      </c>
      <c r="AA17" s="20">
        <v>25876</v>
      </c>
      <c r="AB17" s="16">
        <f t="shared" si="12"/>
        <v>89.043358568479007</v>
      </c>
      <c r="AC17" s="14">
        <f t="shared" si="13"/>
        <v>-3184</v>
      </c>
      <c r="AD17" s="20">
        <v>48993</v>
      </c>
      <c r="AE17" s="139">
        <v>61767</v>
      </c>
      <c r="AF17" s="16">
        <f t="shared" si="24"/>
        <v>126.0731124854571</v>
      </c>
      <c r="AG17" s="14">
        <f t="shared" si="25"/>
        <v>12774</v>
      </c>
      <c r="AH17" s="20">
        <v>10511</v>
      </c>
      <c r="AI17" s="20">
        <v>10137</v>
      </c>
      <c r="AJ17" s="16">
        <f t="shared" si="14"/>
        <v>96.441822852250027</v>
      </c>
      <c r="AK17" s="14">
        <f t="shared" si="15"/>
        <v>-374</v>
      </c>
      <c r="AL17" s="21">
        <v>7659</v>
      </c>
      <c r="AM17" s="21">
        <v>8804</v>
      </c>
      <c r="AN17" s="18">
        <f t="shared" si="26"/>
        <v>114.9</v>
      </c>
      <c r="AO17" s="17">
        <f t="shared" si="16"/>
        <v>1145</v>
      </c>
      <c r="AP17" s="22">
        <v>37162</v>
      </c>
      <c r="AQ17" s="20">
        <v>45584</v>
      </c>
      <c r="AR17" s="16">
        <f t="shared" si="17"/>
        <v>122.7</v>
      </c>
      <c r="AS17" s="14">
        <f t="shared" si="18"/>
        <v>8422</v>
      </c>
      <c r="AT17" s="20">
        <v>8713</v>
      </c>
      <c r="AU17" s="20">
        <v>7719</v>
      </c>
      <c r="AV17" s="16">
        <f t="shared" si="19"/>
        <v>88.591759439917368</v>
      </c>
      <c r="AW17" s="14">
        <f t="shared" si="20"/>
        <v>-994</v>
      </c>
      <c r="AX17" s="20">
        <v>7316</v>
      </c>
      <c r="AY17" s="20">
        <v>6636</v>
      </c>
      <c r="AZ17" s="16">
        <f t="shared" si="21"/>
        <v>90.705303444505191</v>
      </c>
      <c r="BA17" s="14">
        <f t="shared" si="22"/>
        <v>-680</v>
      </c>
      <c r="BB17" s="139">
        <v>1932</v>
      </c>
      <c r="BC17" s="20">
        <v>2360.3000000000002</v>
      </c>
      <c r="BD17" s="14">
        <f t="shared" si="23"/>
        <v>428.30000000000018</v>
      </c>
      <c r="BE17" s="20">
        <v>2373</v>
      </c>
      <c r="BF17" s="20">
        <v>2227</v>
      </c>
      <c r="BG17" s="15">
        <f t="shared" si="27"/>
        <v>93.8</v>
      </c>
      <c r="BH17" s="14">
        <f t="shared" si="28"/>
        <v>-146</v>
      </c>
      <c r="BI17" s="20">
        <v>1446</v>
      </c>
      <c r="BJ17" s="149">
        <v>642</v>
      </c>
      <c r="BK17" s="206">
        <f t="shared" si="29"/>
        <v>44.4</v>
      </c>
      <c r="BL17" s="207">
        <f t="shared" si="30"/>
        <v>-804</v>
      </c>
      <c r="BM17" s="20">
        <v>4221</v>
      </c>
      <c r="BN17" s="20">
        <v>4825</v>
      </c>
      <c r="BO17" s="15">
        <f t="shared" si="31"/>
        <v>114.3</v>
      </c>
      <c r="BP17" s="14">
        <f t="shared" si="32"/>
        <v>604</v>
      </c>
    </row>
    <row r="18" spans="1:68" s="8" customFormat="1" ht="20.25" customHeight="1" x14ac:dyDescent="0.25">
      <c r="A18" s="19" t="s">
        <v>29</v>
      </c>
      <c r="B18" s="20">
        <v>38526</v>
      </c>
      <c r="C18" s="139">
        <v>36112</v>
      </c>
      <c r="D18" s="15">
        <f t="shared" si="0"/>
        <v>93.734101645641914</v>
      </c>
      <c r="E18" s="14">
        <f t="shared" si="1"/>
        <v>-2414</v>
      </c>
      <c r="F18" s="20">
        <v>22945</v>
      </c>
      <c r="G18" s="20">
        <v>22594</v>
      </c>
      <c r="H18" s="15">
        <f t="shared" si="2"/>
        <v>98.47025495750708</v>
      </c>
      <c r="I18" s="14">
        <f t="shared" si="3"/>
        <v>-351</v>
      </c>
      <c r="J18" s="20">
        <v>21580</v>
      </c>
      <c r="K18" s="20">
        <v>24646</v>
      </c>
      <c r="L18" s="15">
        <f t="shared" si="4"/>
        <v>114.20759962928638</v>
      </c>
      <c r="M18" s="14">
        <f t="shared" si="5"/>
        <v>3066</v>
      </c>
      <c r="N18" s="20">
        <v>7646</v>
      </c>
      <c r="O18" s="20">
        <v>10557</v>
      </c>
      <c r="P18" s="15">
        <f t="shared" si="6"/>
        <v>138.0721946115616</v>
      </c>
      <c r="Q18" s="14">
        <f t="shared" si="7"/>
        <v>2911</v>
      </c>
      <c r="R18" s="20">
        <v>4329</v>
      </c>
      <c r="S18" s="20">
        <v>4469</v>
      </c>
      <c r="T18" s="16">
        <f t="shared" si="8"/>
        <v>103.23400323400323</v>
      </c>
      <c r="U18" s="14">
        <f t="shared" si="9"/>
        <v>140</v>
      </c>
      <c r="V18" s="20">
        <v>114311</v>
      </c>
      <c r="W18" s="20">
        <v>136773</v>
      </c>
      <c r="X18" s="16">
        <f t="shared" si="10"/>
        <v>119.64990245908093</v>
      </c>
      <c r="Y18" s="14">
        <f t="shared" si="11"/>
        <v>22462</v>
      </c>
      <c r="Z18" s="20">
        <v>34959</v>
      </c>
      <c r="AA18" s="20">
        <v>33116</v>
      </c>
      <c r="AB18" s="16">
        <f t="shared" si="12"/>
        <v>94.728110071798383</v>
      </c>
      <c r="AC18" s="14">
        <f t="shared" si="13"/>
        <v>-1843</v>
      </c>
      <c r="AD18" s="20">
        <v>47919</v>
      </c>
      <c r="AE18" s="139">
        <v>54381</v>
      </c>
      <c r="AF18" s="16">
        <f t="shared" si="24"/>
        <v>113.48525637012459</v>
      </c>
      <c r="AG18" s="14">
        <f t="shared" si="25"/>
        <v>6462</v>
      </c>
      <c r="AH18" s="20">
        <v>8234</v>
      </c>
      <c r="AI18" s="20">
        <v>8154</v>
      </c>
      <c r="AJ18" s="16">
        <f t="shared" si="14"/>
        <v>99.028418751518103</v>
      </c>
      <c r="AK18" s="14">
        <f t="shared" si="15"/>
        <v>-80</v>
      </c>
      <c r="AL18" s="21">
        <v>6397</v>
      </c>
      <c r="AM18" s="21">
        <v>7376</v>
      </c>
      <c r="AN18" s="18">
        <f t="shared" si="26"/>
        <v>115.3</v>
      </c>
      <c r="AO18" s="17">
        <f t="shared" si="16"/>
        <v>979</v>
      </c>
      <c r="AP18" s="22">
        <v>34147</v>
      </c>
      <c r="AQ18" s="20">
        <v>39641</v>
      </c>
      <c r="AR18" s="16">
        <f t="shared" si="17"/>
        <v>116.1</v>
      </c>
      <c r="AS18" s="14">
        <f t="shared" si="18"/>
        <v>5494</v>
      </c>
      <c r="AT18" s="20">
        <v>11811</v>
      </c>
      <c r="AU18" s="20">
        <v>10840</v>
      </c>
      <c r="AV18" s="16">
        <f t="shared" si="19"/>
        <v>91.778850224367119</v>
      </c>
      <c r="AW18" s="14">
        <f t="shared" si="20"/>
        <v>-971</v>
      </c>
      <c r="AX18" s="20">
        <v>9543</v>
      </c>
      <c r="AY18" s="20">
        <v>8815</v>
      </c>
      <c r="AZ18" s="16">
        <f t="shared" si="21"/>
        <v>92.371371686052612</v>
      </c>
      <c r="BA18" s="14">
        <f t="shared" si="22"/>
        <v>-728</v>
      </c>
      <c r="BB18" s="139">
        <v>2773</v>
      </c>
      <c r="BC18" s="20">
        <v>3429.4</v>
      </c>
      <c r="BD18" s="14">
        <f t="shared" si="23"/>
        <v>656.40000000000009</v>
      </c>
      <c r="BE18" s="20">
        <v>4505</v>
      </c>
      <c r="BF18" s="20">
        <v>6329</v>
      </c>
      <c r="BG18" s="15">
        <f t="shared" si="27"/>
        <v>140.5</v>
      </c>
      <c r="BH18" s="14">
        <f t="shared" si="28"/>
        <v>1824</v>
      </c>
      <c r="BI18" s="20">
        <v>2559</v>
      </c>
      <c r="BJ18" s="149">
        <v>2490</v>
      </c>
      <c r="BK18" s="206">
        <f t="shared" si="29"/>
        <v>97.3</v>
      </c>
      <c r="BL18" s="207">
        <f t="shared" si="30"/>
        <v>-69</v>
      </c>
      <c r="BM18" s="20">
        <v>5044</v>
      </c>
      <c r="BN18" s="20">
        <v>6577</v>
      </c>
      <c r="BO18" s="15">
        <f t="shared" si="31"/>
        <v>130.4</v>
      </c>
      <c r="BP18" s="14">
        <f t="shared" si="32"/>
        <v>1533</v>
      </c>
    </row>
    <row r="19" spans="1:68" s="8" customFormat="1" ht="20.25" customHeight="1" x14ac:dyDescent="0.25">
      <c r="A19" s="19" t="s">
        <v>30</v>
      </c>
      <c r="B19" s="20">
        <v>41931</v>
      </c>
      <c r="C19" s="139">
        <v>39855</v>
      </c>
      <c r="D19" s="15">
        <f t="shared" si="0"/>
        <v>95.049009086356165</v>
      </c>
      <c r="E19" s="14">
        <f t="shared" si="1"/>
        <v>-2076</v>
      </c>
      <c r="F19" s="20">
        <v>24779</v>
      </c>
      <c r="G19" s="20">
        <v>22496</v>
      </c>
      <c r="H19" s="15">
        <f t="shared" si="2"/>
        <v>90.786553129666245</v>
      </c>
      <c r="I19" s="14">
        <f t="shared" si="3"/>
        <v>-2283</v>
      </c>
      <c r="J19" s="20">
        <v>20272</v>
      </c>
      <c r="K19" s="20">
        <v>21719</v>
      </c>
      <c r="L19" s="15">
        <f t="shared" si="4"/>
        <v>107.13792423046567</v>
      </c>
      <c r="M19" s="14">
        <f t="shared" si="5"/>
        <v>1447</v>
      </c>
      <c r="N19" s="20">
        <v>5273</v>
      </c>
      <c r="O19" s="20">
        <v>7406</v>
      </c>
      <c r="P19" s="15">
        <f t="shared" si="6"/>
        <v>140.45135596434667</v>
      </c>
      <c r="Q19" s="14">
        <f t="shared" si="7"/>
        <v>2133</v>
      </c>
      <c r="R19" s="20">
        <v>5851</v>
      </c>
      <c r="S19" s="20">
        <v>5481</v>
      </c>
      <c r="T19" s="16">
        <f t="shared" si="8"/>
        <v>93.676294650487094</v>
      </c>
      <c r="U19" s="14">
        <f t="shared" si="9"/>
        <v>-370</v>
      </c>
      <c r="V19" s="20">
        <v>93768</v>
      </c>
      <c r="W19" s="20">
        <v>101260</v>
      </c>
      <c r="X19" s="16">
        <f t="shared" si="10"/>
        <v>107.98993259960754</v>
      </c>
      <c r="Y19" s="14">
        <f t="shared" si="11"/>
        <v>7492</v>
      </c>
      <c r="Z19" s="20">
        <v>39359</v>
      </c>
      <c r="AA19" s="20">
        <v>37784</v>
      </c>
      <c r="AB19" s="16">
        <f t="shared" si="12"/>
        <v>95.998373942427392</v>
      </c>
      <c r="AC19" s="14">
        <f t="shared" si="13"/>
        <v>-1575</v>
      </c>
      <c r="AD19" s="20">
        <v>34619</v>
      </c>
      <c r="AE19" s="139">
        <v>40454</v>
      </c>
      <c r="AF19" s="16">
        <f t="shared" si="24"/>
        <v>116.85490626534562</v>
      </c>
      <c r="AG19" s="14">
        <f t="shared" si="25"/>
        <v>5835</v>
      </c>
      <c r="AH19" s="20">
        <v>10198</v>
      </c>
      <c r="AI19" s="20">
        <v>9114</v>
      </c>
      <c r="AJ19" s="16">
        <f t="shared" si="14"/>
        <v>89.370464797019025</v>
      </c>
      <c r="AK19" s="14">
        <f t="shared" si="15"/>
        <v>-1084</v>
      </c>
      <c r="AL19" s="21">
        <v>4776</v>
      </c>
      <c r="AM19" s="21">
        <v>5008</v>
      </c>
      <c r="AN19" s="18">
        <f t="shared" si="26"/>
        <v>104.9</v>
      </c>
      <c r="AO19" s="17">
        <f t="shared" si="16"/>
        <v>232</v>
      </c>
      <c r="AP19" s="22">
        <v>30426</v>
      </c>
      <c r="AQ19" s="20">
        <v>33182</v>
      </c>
      <c r="AR19" s="16">
        <f t="shared" si="17"/>
        <v>109.1</v>
      </c>
      <c r="AS19" s="14">
        <f t="shared" si="18"/>
        <v>2756</v>
      </c>
      <c r="AT19" s="20">
        <v>13977</v>
      </c>
      <c r="AU19" s="20">
        <v>12880</v>
      </c>
      <c r="AV19" s="16">
        <f t="shared" si="19"/>
        <v>92.151391571868075</v>
      </c>
      <c r="AW19" s="14">
        <f t="shared" si="20"/>
        <v>-1097</v>
      </c>
      <c r="AX19" s="20">
        <v>9507</v>
      </c>
      <c r="AY19" s="20">
        <v>8790</v>
      </c>
      <c r="AZ19" s="16">
        <f t="shared" si="21"/>
        <v>92.458188703060912</v>
      </c>
      <c r="BA19" s="14">
        <f t="shared" si="22"/>
        <v>-717</v>
      </c>
      <c r="BB19" s="139">
        <v>1835</v>
      </c>
      <c r="BC19" s="20">
        <v>2260.6999999999998</v>
      </c>
      <c r="BD19" s="14">
        <f t="shared" si="23"/>
        <v>425.69999999999982</v>
      </c>
      <c r="BE19" s="20">
        <v>2673</v>
      </c>
      <c r="BF19" s="20">
        <v>3493</v>
      </c>
      <c r="BG19" s="15">
        <f t="shared" si="27"/>
        <v>130.69999999999999</v>
      </c>
      <c r="BH19" s="14">
        <f t="shared" si="28"/>
        <v>820</v>
      </c>
      <c r="BI19" s="20">
        <v>752</v>
      </c>
      <c r="BJ19" s="149">
        <v>601</v>
      </c>
      <c r="BK19" s="206">
        <f t="shared" si="29"/>
        <v>79.900000000000006</v>
      </c>
      <c r="BL19" s="207">
        <f t="shared" si="30"/>
        <v>-151</v>
      </c>
      <c r="BM19" s="20">
        <v>4072</v>
      </c>
      <c r="BN19" s="20">
        <v>5251</v>
      </c>
      <c r="BO19" s="15">
        <f t="shared" si="31"/>
        <v>129</v>
      </c>
      <c r="BP19" s="14">
        <f t="shared" si="32"/>
        <v>1179</v>
      </c>
    </row>
    <row r="20" spans="1:68" s="24" customFormat="1" ht="20.25" customHeight="1" x14ac:dyDescent="0.25">
      <c r="A20" s="23" t="s">
        <v>31</v>
      </c>
      <c r="B20" s="20">
        <v>23242</v>
      </c>
      <c r="C20" s="139">
        <v>23291</v>
      </c>
      <c r="D20" s="15">
        <f t="shared" si="0"/>
        <v>100.21082523018674</v>
      </c>
      <c r="E20" s="14">
        <f t="shared" si="1"/>
        <v>49</v>
      </c>
      <c r="F20" s="20">
        <v>15133</v>
      </c>
      <c r="G20" s="20">
        <v>14979</v>
      </c>
      <c r="H20" s="15">
        <f t="shared" si="2"/>
        <v>98.982356439569159</v>
      </c>
      <c r="I20" s="14">
        <f t="shared" si="3"/>
        <v>-154</v>
      </c>
      <c r="J20" s="20">
        <v>15247</v>
      </c>
      <c r="K20" s="20">
        <v>17191</v>
      </c>
      <c r="L20" s="15">
        <f t="shared" si="4"/>
        <v>112.7500491900046</v>
      </c>
      <c r="M20" s="14">
        <f t="shared" si="5"/>
        <v>1944</v>
      </c>
      <c r="N20" s="20">
        <v>6223</v>
      </c>
      <c r="O20" s="20">
        <v>7028</v>
      </c>
      <c r="P20" s="15">
        <f t="shared" si="6"/>
        <v>112.93588301462316</v>
      </c>
      <c r="Q20" s="14">
        <f t="shared" si="7"/>
        <v>805</v>
      </c>
      <c r="R20" s="20">
        <v>3445</v>
      </c>
      <c r="S20" s="20">
        <v>3873</v>
      </c>
      <c r="T20" s="16">
        <f t="shared" si="8"/>
        <v>112.42380261248186</v>
      </c>
      <c r="U20" s="14">
        <f t="shared" si="9"/>
        <v>428</v>
      </c>
      <c r="V20" s="20">
        <v>86496</v>
      </c>
      <c r="W20" s="20">
        <v>109475</v>
      </c>
      <c r="X20" s="16">
        <f t="shared" si="10"/>
        <v>126.56654642989271</v>
      </c>
      <c r="Y20" s="14">
        <f t="shared" si="11"/>
        <v>22979</v>
      </c>
      <c r="Z20" s="20">
        <v>22828</v>
      </c>
      <c r="AA20" s="20">
        <v>22917</v>
      </c>
      <c r="AB20" s="16">
        <f t="shared" si="12"/>
        <v>100.38987208691081</v>
      </c>
      <c r="AC20" s="14">
        <f t="shared" si="13"/>
        <v>89</v>
      </c>
      <c r="AD20" s="20">
        <v>36374</v>
      </c>
      <c r="AE20" s="139">
        <v>41786</v>
      </c>
      <c r="AF20" s="16">
        <f t="shared" si="24"/>
        <v>114.87875955352725</v>
      </c>
      <c r="AG20" s="14">
        <f t="shared" si="25"/>
        <v>5412</v>
      </c>
      <c r="AH20" s="20">
        <v>5745</v>
      </c>
      <c r="AI20" s="20">
        <v>6884</v>
      </c>
      <c r="AJ20" s="16">
        <f t="shared" si="14"/>
        <v>119.82593559617058</v>
      </c>
      <c r="AK20" s="14">
        <f t="shared" si="15"/>
        <v>1139</v>
      </c>
      <c r="AL20" s="21">
        <v>2672</v>
      </c>
      <c r="AM20" s="21">
        <v>3232</v>
      </c>
      <c r="AN20" s="18">
        <f t="shared" si="26"/>
        <v>121</v>
      </c>
      <c r="AO20" s="17">
        <f t="shared" si="16"/>
        <v>560</v>
      </c>
      <c r="AP20" s="22">
        <v>17110</v>
      </c>
      <c r="AQ20" s="20">
        <v>19260</v>
      </c>
      <c r="AR20" s="16">
        <f t="shared" si="17"/>
        <v>112.6</v>
      </c>
      <c r="AS20" s="14">
        <f t="shared" si="18"/>
        <v>2150</v>
      </c>
      <c r="AT20" s="20">
        <v>7276</v>
      </c>
      <c r="AU20" s="20">
        <v>7252</v>
      </c>
      <c r="AV20" s="16">
        <f t="shared" si="19"/>
        <v>99.670148433205057</v>
      </c>
      <c r="AW20" s="14">
        <f t="shared" si="20"/>
        <v>-24</v>
      </c>
      <c r="AX20" s="20">
        <v>5098</v>
      </c>
      <c r="AY20" s="20">
        <v>5176</v>
      </c>
      <c r="AZ20" s="16">
        <f t="shared" si="21"/>
        <v>101.53001176932131</v>
      </c>
      <c r="BA20" s="14">
        <f t="shared" si="22"/>
        <v>78</v>
      </c>
      <c r="BB20" s="139">
        <v>1913</v>
      </c>
      <c r="BC20" s="20">
        <v>2323.1</v>
      </c>
      <c r="BD20" s="14">
        <f t="shared" si="23"/>
        <v>410.09999999999991</v>
      </c>
      <c r="BE20" s="20">
        <v>737</v>
      </c>
      <c r="BF20" s="20">
        <v>593</v>
      </c>
      <c r="BG20" s="15">
        <f t="shared" si="27"/>
        <v>80.5</v>
      </c>
      <c r="BH20" s="14">
        <f t="shared" si="28"/>
        <v>-144</v>
      </c>
      <c r="BI20" s="20">
        <v>467</v>
      </c>
      <c r="BJ20" s="149">
        <v>666</v>
      </c>
      <c r="BK20" s="206">
        <f t="shared" si="29"/>
        <v>142.6</v>
      </c>
      <c r="BL20" s="207">
        <f t="shared" si="30"/>
        <v>199</v>
      </c>
      <c r="BM20" s="20">
        <v>3651</v>
      </c>
      <c r="BN20" s="20">
        <v>4476</v>
      </c>
      <c r="BO20" s="15">
        <f t="shared" si="31"/>
        <v>122.6</v>
      </c>
      <c r="BP20" s="14">
        <f t="shared" si="32"/>
        <v>825</v>
      </c>
    </row>
    <row r="21" spans="1:68" s="8" customFormat="1" ht="20.25" customHeight="1" x14ac:dyDescent="0.25">
      <c r="A21" s="19" t="s">
        <v>32</v>
      </c>
      <c r="B21" s="20">
        <v>48430</v>
      </c>
      <c r="C21" s="139">
        <v>43832</v>
      </c>
      <c r="D21" s="15">
        <f t="shared" si="0"/>
        <v>90.505884782159825</v>
      </c>
      <c r="E21" s="14">
        <f t="shared" si="1"/>
        <v>-4598</v>
      </c>
      <c r="F21" s="20">
        <v>31101</v>
      </c>
      <c r="G21" s="20">
        <v>29366</v>
      </c>
      <c r="H21" s="15">
        <f t="shared" si="2"/>
        <v>94.42140124111765</v>
      </c>
      <c r="I21" s="14">
        <f t="shared" si="3"/>
        <v>-1735</v>
      </c>
      <c r="J21" s="20">
        <v>51523</v>
      </c>
      <c r="K21" s="20">
        <v>49411</v>
      </c>
      <c r="L21" s="15">
        <f t="shared" si="4"/>
        <v>95.900859810181856</v>
      </c>
      <c r="M21" s="14">
        <f t="shared" si="5"/>
        <v>-2112</v>
      </c>
      <c r="N21" s="20">
        <v>34964</v>
      </c>
      <c r="O21" s="20">
        <v>34997</v>
      </c>
      <c r="P21" s="15">
        <f t="shared" si="6"/>
        <v>100.09438279373069</v>
      </c>
      <c r="Q21" s="14">
        <f t="shared" si="7"/>
        <v>33</v>
      </c>
      <c r="R21" s="20">
        <v>9757</v>
      </c>
      <c r="S21" s="20">
        <v>8325</v>
      </c>
      <c r="T21" s="16">
        <f t="shared" si="8"/>
        <v>85.323357589422983</v>
      </c>
      <c r="U21" s="14">
        <f t="shared" si="9"/>
        <v>-1432</v>
      </c>
      <c r="V21" s="20">
        <v>125571</v>
      </c>
      <c r="W21" s="20">
        <v>159045</v>
      </c>
      <c r="X21" s="16">
        <f t="shared" si="10"/>
        <v>126.65742886494493</v>
      </c>
      <c r="Y21" s="14">
        <f t="shared" si="11"/>
        <v>33474</v>
      </c>
      <c r="Z21" s="20">
        <v>45207</v>
      </c>
      <c r="AA21" s="20">
        <v>41028</v>
      </c>
      <c r="AB21" s="16">
        <f t="shared" si="12"/>
        <v>90.755856393921292</v>
      </c>
      <c r="AC21" s="14">
        <f t="shared" si="13"/>
        <v>-4179</v>
      </c>
      <c r="AD21" s="20">
        <v>23550</v>
      </c>
      <c r="AE21" s="139">
        <v>54514</v>
      </c>
      <c r="AF21" s="16">
        <f t="shared" si="24"/>
        <v>231.48195329087048</v>
      </c>
      <c r="AG21" s="14">
        <f t="shared" si="25"/>
        <v>30964</v>
      </c>
      <c r="AH21" s="20">
        <v>5666</v>
      </c>
      <c r="AI21" s="20">
        <v>5064</v>
      </c>
      <c r="AJ21" s="16">
        <f t="shared" si="14"/>
        <v>89.375220614189914</v>
      </c>
      <c r="AK21" s="14">
        <f t="shared" si="15"/>
        <v>-602</v>
      </c>
      <c r="AL21" s="21">
        <v>12075</v>
      </c>
      <c r="AM21" s="21">
        <v>12759</v>
      </c>
      <c r="AN21" s="18">
        <f t="shared" si="26"/>
        <v>105.7</v>
      </c>
      <c r="AO21" s="17">
        <f t="shared" si="16"/>
        <v>684</v>
      </c>
      <c r="AP21" s="22">
        <v>67130</v>
      </c>
      <c r="AQ21" s="20">
        <v>71628</v>
      </c>
      <c r="AR21" s="16">
        <f t="shared" si="17"/>
        <v>106.7</v>
      </c>
      <c r="AS21" s="14">
        <f t="shared" si="18"/>
        <v>4498</v>
      </c>
      <c r="AT21" s="20">
        <v>13778</v>
      </c>
      <c r="AU21" s="20">
        <v>13100</v>
      </c>
      <c r="AV21" s="16">
        <f t="shared" si="19"/>
        <v>95.079111627231811</v>
      </c>
      <c r="AW21" s="14">
        <f t="shared" si="20"/>
        <v>-678</v>
      </c>
      <c r="AX21" s="20">
        <v>11419</v>
      </c>
      <c r="AY21" s="20">
        <v>10734</v>
      </c>
      <c r="AZ21" s="16">
        <f t="shared" si="21"/>
        <v>94.00122602679744</v>
      </c>
      <c r="BA21" s="14">
        <f t="shared" si="22"/>
        <v>-685</v>
      </c>
      <c r="BB21" s="139">
        <v>2243</v>
      </c>
      <c r="BC21" s="20">
        <v>2905.1</v>
      </c>
      <c r="BD21" s="14">
        <f t="shared" si="23"/>
        <v>662.09999999999991</v>
      </c>
      <c r="BE21" s="20">
        <v>7026</v>
      </c>
      <c r="BF21" s="20">
        <v>8447</v>
      </c>
      <c r="BG21" s="15">
        <f t="shared" si="27"/>
        <v>120.2</v>
      </c>
      <c r="BH21" s="14">
        <f t="shared" si="28"/>
        <v>1421</v>
      </c>
      <c r="BI21" s="20">
        <v>1480</v>
      </c>
      <c r="BJ21" s="149">
        <v>1043</v>
      </c>
      <c r="BK21" s="206">
        <f t="shared" si="29"/>
        <v>70.5</v>
      </c>
      <c r="BL21" s="207">
        <f t="shared" si="30"/>
        <v>-437</v>
      </c>
      <c r="BM21" s="20">
        <v>4749</v>
      </c>
      <c r="BN21" s="20">
        <v>5990</v>
      </c>
      <c r="BO21" s="15">
        <f t="shared" si="31"/>
        <v>126.1</v>
      </c>
      <c r="BP21" s="14">
        <f t="shared" si="32"/>
        <v>1241</v>
      </c>
    </row>
    <row r="22" spans="1:68" s="8" customFormat="1" ht="20.25" customHeight="1" x14ac:dyDescent="0.25">
      <c r="A22" s="19" t="s">
        <v>33</v>
      </c>
      <c r="B22" s="20">
        <v>44540</v>
      </c>
      <c r="C22" s="139">
        <v>42235</v>
      </c>
      <c r="D22" s="15">
        <f t="shared" si="0"/>
        <v>94.824876515491695</v>
      </c>
      <c r="E22" s="14">
        <f t="shared" si="1"/>
        <v>-2305</v>
      </c>
      <c r="F22" s="20">
        <v>27715</v>
      </c>
      <c r="G22" s="20">
        <v>24419</v>
      </c>
      <c r="H22" s="15">
        <f t="shared" si="2"/>
        <v>88.107523001984489</v>
      </c>
      <c r="I22" s="14">
        <f t="shared" si="3"/>
        <v>-3296</v>
      </c>
      <c r="J22" s="20">
        <v>26144</v>
      </c>
      <c r="K22" s="20">
        <v>26525</v>
      </c>
      <c r="L22" s="15">
        <f t="shared" si="4"/>
        <v>101.45731334149326</v>
      </c>
      <c r="M22" s="14">
        <f t="shared" si="5"/>
        <v>381</v>
      </c>
      <c r="N22" s="20">
        <v>12444</v>
      </c>
      <c r="O22" s="20">
        <v>12756</v>
      </c>
      <c r="P22" s="15">
        <f t="shared" si="6"/>
        <v>102.50723240115718</v>
      </c>
      <c r="Q22" s="14">
        <f t="shared" si="7"/>
        <v>312</v>
      </c>
      <c r="R22" s="20">
        <v>5502</v>
      </c>
      <c r="S22" s="20">
        <v>5518</v>
      </c>
      <c r="T22" s="16">
        <f t="shared" si="8"/>
        <v>100.29080334423845</v>
      </c>
      <c r="U22" s="14">
        <f t="shared" si="9"/>
        <v>16</v>
      </c>
      <c r="V22" s="20">
        <v>112921</v>
      </c>
      <c r="W22" s="20">
        <v>122042</v>
      </c>
      <c r="X22" s="16">
        <f t="shared" si="10"/>
        <v>108.07732839772939</v>
      </c>
      <c r="Y22" s="14">
        <f t="shared" si="11"/>
        <v>9121</v>
      </c>
      <c r="Z22" s="20">
        <v>41814</v>
      </c>
      <c r="AA22" s="20">
        <v>40181</v>
      </c>
      <c r="AB22" s="16">
        <f t="shared" si="12"/>
        <v>96.094609460946089</v>
      </c>
      <c r="AC22" s="14">
        <f t="shared" si="13"/>
        <v>-1633</v>
      </c>
      <c r="AD22" s="20">
        <v>35417</v>
      </c>
      <c r="AE22" s="139">
        <v>35030</v>
      </c>
      <c r="AF22" s="16">
        <f t="shared" si="24"/>
        <v>98.907304401840918</v>
      </c>
      <c r="AG22" s="14">
        <f t="shared" si="25"/>
        <v>-387</v>
      </c>
      <c r="AH22" s="20">
        <v>7427</v>
      </c>
      <c r="AI22" s="20">
        <v>7531</v>
      </c>
      <c r="AJ22" s="16">
        <f t="shared" si="14"/>
        <v>101.40029621650734</v>
      </c>
      <c r="AK22" s="14">
        <f t="shared" si="15"/>
        <v>104</v>
      </c>
      <c r="AL22" s="21">
        <v>5168</v>
      </c>
      <c r="AM22" s="21">
        <v>5085</v>
      </c>
      <c r="AN22" s="18">
        <f t="shared" si="26"/>
        <v>98.4</v>
      </c>
      <c r="AO22" s="17">
        <f t="shared" si="16"/>
        <v>-83</v>
      </c>
      <c r="AP22" s="22">
        <v>30812</v>
      </c>
      <c r="AQ22" s="20">
        <v>32713</v>
      </c>
      <c r="AR22" s="16">
        <f t="shared" si="17"/>
        <v>106.2</v>
      </c>
      <c r="AS22" s="14">
        <f t="shared" si="18"/>
        <v>1901</v>
      </c>
      <c r="AT22" s="20">
        <v>15393</v>
      </c>
      <c r="AU22" s="20">
        <v>14322</v>
      </c>
      <c r="AV22" s="16">
        <f t="shared" si="19"/>
        <v>93.042291950886764</v>
      </c>
      <c r="AW22" s="14">
        <f t="shared" si="20"/>
        <v>-1071</v>
      </c>
      <c r="AX22" s="20">
        <v>10324</v>
      </c>
      <c r="AY22" s="20">
        <v>10070</v>
      </c>
      <c r="AZ22" s="16">
        <f t="shared" si="21"/>
        <v>97.539713289422707</v>
      </c>
      <c r="BA22" s="14">
        <f t="shared" si="22"/>
        <v>-254</v>
      </c>
      <c r="BB22" s="139">
        <v>1927</v>
      </c>
      <c r="BC22" s="20">
        <v>2310.6999999999998</v>
      </c>
      <c r="BD22" s="14">
        <f t="shared" si="23"/>
        <v>383.69999999999982</v>
      </c>
      <c r="BE22" s="20">
        <v>2190</v>
      </c>
      <c r="BF22" s="20">
        <v>1774</v>
      </c>
      <c r="BG22" s="15">
        <f t="shared" si="27"/>
        <v>81</v>
      </c>
      <c r="BH22" s="14">
        <f t="shared" si="28"/>
        <v>-416</v>
      </c>
      <c r="BI22" s="20">
        <v>1826</v>
      </c>
      <c r="BJ22" s="149">
        <v>1155</v>
      </c>
      <c r="BK22" s="206">
        <f t="shared" si="29"/>
        <v>63.3</v>
      </c>
      <c r="BL22" s="207">
        <f t="shared" si="30"/>
        <v>-671</v>
      </c>
      <c r="BM22" s="20">
        <v>4181</v>
      </c>
      <c r="BN22" s="20">
        <v>5054</v>
      </c>
      <c r="BO22" s="15">
        <f t="shared" si="31"/>
        <v>120.9</v>
      </c>
      <c r="BP22" s="14">
        <f t="shared" si="32"/>
        <v>873</v>
      </c>
    </row>
    <row r="23" spans="1:68" s="8" customFormat="1" ht="20.25" customHeight="1" x14ac:dyDescent="0.25">
      <c r="A23" s="19" t="s">
        <v>34</v>
      </c>
      <c r="B23" s="20">
        <v>36857</v>
      </c>
      <c r="C23" s="139">
        <v>35804</v>
      </c>
      <c r="D23" s="15">
        <f t="shared" si="0"/>
        <v>97.14301218221776</v>
      </c>
      <c r="E23" s="14">
        <f t="shared" si="1"/>
        <v>-1053</v>
      </c>
      <c r="F23" s="20">
        <v>22804</v>
      </c>
      <c r="G23" s="20">
        <v>22409</v>
      </c>
      <c r="H23" s="15">
        <f t="shared" si="2"/>
        <v>98.26784774600948</v>
      </c>
      <c r="I23" s="14">
        <f t="shared" si="3"/>
        <v>-395</v>
      </c>
      <c r="J23" s="20">
        <v>23838</v>
      </c>
      <c r="K23" s="20">
        <v>24936</v>
      </c>
      <c r="L23" s="15">
        <f t="shared" si="4"/>
        <v>104.60609111502643</v>
      </c>
      <c r="M23" s="14">
        <f t="shared" si="5"/>
        <v>1098</v>
      </c>
      <c r="N23" s="20">
        <v>7754</v>
      </c>
      <c r="O23" s="20">
        <v>9667</v>
      </c>
      <c r="P23" s="15">
        <f t="shared" si="6"/>
        <v>124.67113747743099</v>
      </c>
      <c r="Q23" s="14">
        <f t="shared" si="7"/>
        <v>1913</v>
      </c>
      <c r="R23" s="20">
        <v>7149</v>
      </c>
      <c r="S23" s="20">
        <v>6532</v>
      </c>
      <c r="T23" s="16">
        <f t="shared" si="8"/>
        <v>91.369422296824737</v>
      </c>
      <c r="U23" s="14">
        <f t="shared" si="9"/>
        <v>-617</v>
      </c>
      <c r="V23" s="20">
        <v>142697</v>
      </c>
      <c r="W23" s="20">
        <v>161021</v>
      </c>
      <c r="X23" s="16">
        <f t="shared" si="10"/>
        <v>112.84119497957209</v>
      </c>
      <c r="Y23" s="14">
        <f t="shared" si="11"/>
        <v>18324</v>
      </c>
      <c r="Z23" s="20">
        <v>35488</v>
      </c>
      <c r="AA23" s="20">
        <v>34613</v>
      </c>
      <c r="AB23" s="16">
        <f t="shared" si="12"/>
        <v>97.534377817853922</v>
      </c>
      <c r="AC23" s="14">
        <f t="shared" si="13"/>
        <v>-875</v>
      </c>
      <c r="AD23" s="20">
        <v>71163</v>
      </c>
      <c r="AE23" s="139">
        <v>78859</v>
      </c>
      <c r="AF23" s="16">
        <f t="shared" si="24"/>
        <v>110.81460871520312</v>
      </c>
      <c r="AG23" s="14">
        <f t="shared" si="25"/>
        <v>7696</v>
      </c>
      <c r="AH23" s="20">
        <v>7962</v>
      </c>
      <c r="AI23" s="20">
        <v>7633</v>
      </c>
      <c r="AJ23" s="16">
        <f t="shared" si="14"/>
        <v>95.867872393870897</v>
      </c>
      <c r="AK23" s="14">
        <f t="shared" si="15"/>
        <v>-329</v>
      </c>
      <c r="AL23" s="21">
        <v>7133</v>
      </c>
      <c r="AM23" s="21">
        <v>7310</v>
      </c>
      <c r="AN23" s="18">
        <f t="shared" si="26"/>
        <v>102.5</v>
      </c>
      <c r="AO23" s="17">
        <f t="shared" si="16"/>
        <v>177</v>
      </c>
      <c r="AP23" s="22">
        <v>35003</v>
      </c>
      <c r="AQ23" s="20">
        <v>38526</v>
      </c>
      <c r="AR23" s="16">
        <f t="shared" si="17"/>
        <v>110.1</v>
      </c>
      <c r="AS23" s="14">
        <f t="shared" si="18"/>
        <v>3523</v>
      </c>
      <c r="AT23" s="20">
        <v>10471</v>
      </c>
      <c r="AU23" s="20">
        <v>11114</v>
      </c>
      <c r="AV23" s="16">
        <f t="shared" si="19"/>
        <v>106.14076974501003</v>
      </c>
      <c r="AW23" s="14">
        <f t="shared" si="20"/>
        <v>643</v>
      </c>
      <c r="AX23" s="20">
        <v>7987</v>
      </c>
      <c r="AY23" s="20">
        <v>8449</v>
      </c>
      <c r="AZ23" s="16">
        <f t="shared" si="21"/>
        <v>105.78439964943031</v>
      </c>
      <c r="BA23" s="14">
        <f t="shared" si="22"/>
        <v>462</v>
      </c>
      <c r="BB23" s="139">
        <v>2393</v>
      </c>
      <c r="BC23" s="20">
        <v>2869.6</v>
      </c>
      <c r="BD23" s="14">
        <f t="shared" si="23"/>
        <v>476.59999999999991</v>
      </c>
      <c r="BE23" s="20">
        <v>3354</v>
      </c>
      <c r="BF23" s="20">
        <v>4384</v>
      </c>
      <c r="BG23" s="15">
        <f t="shared" si="27"/>
        <v>130.69999999999999</v>
      </c>
      <c r="BH23" s="14">
        <f t="shared" si="28"/>
        <v>1030</v>
      </c>
      <c r="BI23" s="20">
        <v>1097</v>
      </c>
      <c r="BJ23" s="149">
        <v>644</v>
      </c>
      <c r="BK23" s="206">
        <f t="shared" si="29"/>
        <v>58.7</v>
      </c>
      <c r="BL23" s="207">
        <f t="shared" si="30"/>
        <v>-453</v>
      </c>
      <c r="BM23" s="20">
        <v>4603</v>
      </c>
      <c r="BN23" s="20">
        <v>5827</v>
      </c>
      <c r="BO23" s="15">
        <f t="shared" si="31"/>
        <v>126.6</v>
      </c>
      <c r="BP23" s="14">
        <f t="shared" si="32"/>
        <v>1224</v>
      </c>
    </row>
    <row r="24" spans="1:68" s="8" customFormat="1" ht="20.25" customHeight="1" x14ac:dyDescent="0.25">
      <c r="A24" s="19" t="s">
        <v>35</v>
      </c>
      <c r="B24" s="20">
        <v>61749</v>
      </c>
      <c r="C24" s="139">
        <v>56919</v>
      </c>
      <c r="D24" s="15">
        <f t="shared" si="0"/>
        <v>92.178010979934896</v>
      </c>
      <c r="E24" s="14">
        <f t="shared" si="1"/>
        <v>-4830</v>
      </c>
      <c r="F24" s="20">
        <v>37910</v>
      </c>
      <c r="G24" s="20">
        <v>32960</v>
      </c>
      <c r="H24" s="15">
        <f t="shared" si="2"/>
        <v>86.942759166446848</v>
      </c>
      <c r="I24" s="14">
        <f t="shared" si="3"/>
        <v>-4950</v>
      </c>
      <c r="J24" s="20">
        <v>44979</v>
      </c>
      <c r="K24" s="20">
        <v>46279</v>
      </c>
      <c r="L24" s="15">
        <f t="shared" si="4"/>
        <v>102.89023766646656</v>
      </c>
      <c r="M24" s="14">
        <f t="shared" si="5"/>
        <v>1300</v>
      </c>
      <c r="N24" s="20">
        <v>22372</v>
      </c>
      <c r="O24" s="20">
        <v>23496</v>
      </c>
      <c r="P24" s="15">
        <f t="shared" si="6"/>
        <v>105.02413731450027</v>
      </c>
      <c r="Q24" s="14">
        <f t="shared" si="7"/>
        <v>1124</v>
      </c>
      <c r="R24" s="20">
        <v>7246</v>
      </c>
      <c r="S24" s="20">
        <v>7381</v>
      </c>
      <c r="T24" s="16">
        <f t="shared" si="8"/>
        <v>101.86309688103781</v>
      </c>
      <c r="U24" s="14">
        <f t="shared" si="9"/>
        <v>135</v>
      </c>
      <c r="V24" s="20">
        <v>162453</v>
      </c>
      <c r="W24" s="20">
        <v>184008</v>
      </c>
      <c r="X24" s="16">
        <f t="shared" si="10"/>
        <v>113.2684530294916</v>
      </c>
      <c r="Y24" s="14">
        <f t="shared" si="11"/>
        <v>21555</v>
      </c>
      <c r="Z24" s="20">
        <v>60069</v>
      </c>
      <c r="AA24" s="20">
        <v>55482</v>
      </c>
      <c r="AB24" s="16">
        <f t="shared" si="12"/>
        <v>92.363781651101235</v>
      </c>
      <c r="AC24" s="14">
        <f t="shared" si="13"/>
        <v>-4587</v>
      </c>
      <c r="AD24" s="20">
        <v>57559</v>
      </c>
      <c r="AE24" s="139">
        <v>76399</v>
      </c>
      <c r="AF24" s="16">
        <f t="shared" si="24"/>
        <v>132.73163189075555</v>
      </c>
      <c r="AG24" s="14">
        <f t="shared" si="25"/>
        <v>18840</v>
      </c>
      <c r="AH24" s="20">
        <v>16471</v>
      </c>
      <c r="AI24" s="20">
        <v>14840</v>
      </c>
      <c r="AJ24" s="16">
        <f t="shared" si="14"/>
        <v>90.097747556311091</v>
      </c>
      <c r="AK24" s="14">
        <f t="shared" si="15"/>
        <v>-1631</v>
      </c>
      <c r="AL24" s="21">
        <v>8324</v>
      </c>
      <c r="AM24" s="21">
        <v>9188</v>
      </c>
      <c r="AN24" s="18">
        <f t="shared" si="26"/>
        <v>110.4</v>
      </c>
      <c r="AO24" s="17">
        <f t="shared" si="16"/>
        <v>864</v>
      </c>
      <c r="AP24" s="22">
        <v>58105</v>
      </c>
      <c r="AQ24" s="20">
        <v>68904</v>
      </c>
      <c r="AR24" s="16">
        <f t="shared" si="17"/>
        <v>118.6</v>
      </c>
      <c r="AS24" s="14">
        <f t="shared" si="18"/>
        <v>10799</v>
      </c>
      <c r="AT24" s="20">
        <v>18794</v>
      </c>
      <c r="AU24" s="20">
        <v>15716</v>
      </c>
      <c r="AV24" s="16">
        <f t="shared" si="19"/>
        <v>83.622432691284459</v>
      </c>
      <c r="AW24" s="14">
        <f t="shared" si="20"/>
        <v>-3078</v>
      </c>
      <c r="AX24" s="20">
        <v>15193</v>
      </c>
      <c r="AY24" s="20">
        <v>12695</v>
      </c>
      <c r="AZ24" s="16">
        <f t="shared" si="21"/>
        <v>83.558217600210625</v>
      </c>
      <c r="BA24" s="14">
        <f t="shared" si="22"/>
        <v>-2498</v>
      </c>
      <c r="BB24" s="139">
        <v>2135</v>
      </c>
      <c r="BC24" s="20">
        <v>2766.9</v>
      </c>
      <c r="BD24" s="14">
        <f t="shared" si="23"/>
        <v>631.90000000000009</v>
      </c>
      <c r="BE24" s="20">
        <v>2582</v>
      </c>
      <c r="BF24" s="20">
        <v>3715</v>
      </c>
      <c r="BG24" s="15">
        <f t="shared" si="27"/>
        <v>143.9</v>
      </c>
      <c r="BH24" s="14">
        <f t="shared" si="28"/>
        <v>1133</v>
      </c>
      <c r="BI24" s="20">
        <v>3353</v>
      </c>
      <c r="BJ24" s="149">
        <v>5324</v>
      </c>
      <c r="BK24" s="206">
        <f t="shared" si="29"/>
        <v>158.80000000000001</v>
      </c>
      <c r="BL24" s="207">
        <f t="shared" si="30"/>
        <v>1971</v>
      </c>
      <c r="BM24" s="20">
        <v>4314</v>
      </c>
      <c r="BN24" s="20">
        <v>5177</v>
      </c>
      <c r="BO24" s="15">
        <f t="shared" si="31"/>
        <v>120</v>
      </c>
      <c r="BP24" s="14">
        <f t="shared" si="32"/>
        <v>863</v>
      </c>
    </row>
    <row r="25" spans="1:68" s="8" customFormat="1" ht="20.25" customHeight="1" x14ac:dyDescent="0.25">
      <c r="A25" s="19" t="s">
        <v>36</v>
      </c>
      <c r="B25" s="20">
        <v>37806</v>
      </c>
      <c r="C25" s="139">
        <v>33878</v>
      </c>
      <c r="D25" s="15">
        <f t="shared" si="0"/>
        <v>89.610114796593137</v>
      </c>
      <c r="E25" s="14">
        <f t="shared" si="1"/>
        <v>-3928</v>
      </c>
      <c r="F25" s="20">
        <v>23450</v>
      </c>
      <c r="G25" s="20">
        <v>20920</v>
      </c>
      <c r="H25" s="15">
        <f t="shared" si="2"/>
        <v>89.211087420042645</v>
      </c>
      <c r="I25" s="14">
        <f t="shared" si="3"/>
        <v>-2530</v>
      </c>
      <c r="J25" s="20">
        <v>33039</v>
      </c>
      <c r="K25" s="20">
        <v>34937</v>
      </c>
      <c r="L25" s="15">
        <f t="shared" si="4"/>
        <v>105.74472592996156</v>
      </c>
      <c r="M25" s="14">
        <f t="shared" si="5"/>
        <v>1898</v>
      </c>
      <c r="N25" s="20">
        <v>19548</v>
      </c>
      <c r="O25" s="20">
        <v>22760</v>
      </c>
      <c r="P25" s="15">
        <f t="shared" si="6"/>
        <v>116.43134847554737</v>
      </c>
      <c r="Q25" s="14">
        <f t="shared" si="7"/>
        <v>3212</v>
      </c>
      <c r="R25" s="20">
        <v>7741</v>
      </c>
      <c r="S25" s="20">
        <v>6964</v>
      </c>
      <c r="T25" s="16">
        <f t="shared" si="8"/>
        <v>89.962537139904413</v>
      </c>
      <c r="U25" s="14">
        <f t="shared" si="9"/>
        <v>-777</v>
      </c>
      <c r="V25" s="20">
        <v>88740</v>
      </c>
      <c r="W25" s="20">
        <v>110708</v>
      </c>
      <c r="X25" s="16">
        <f t="shared" si="10"/>
        <v>124.75546540455262</v>
      </c>
      <c r="Y25" s="14">
        <f t="shared" si="11"/>
        <v>21968</v>
      </c>
      <c r="Z25" s="20">
        <v>35878</v>
      </c>
      <c r="AA25" s="20">
        <v>32284</v>
      </c>
      <c r="AB25" s="16">
        <f t="shared" si="12"/>
        <v>89.982719215117896</v>
      </c>
      <c r="AC25" s="14">
        <f t="shared" si="13"/>
        <v>-3594</v>
      </c>
      <c r="AD25" s="20">
        <v>21729</v>
      </c>
      <c r="AE25" s="139">
        <v>37407</v>
      </c>
      <c r="AF25" s="16">
        <f t="shared" si="24"/>
        <v>172.1524230291316</v>
      </c>
      <c r="AG25" s="14">
        <f t="shared" si="25"/>
        <v>15678</v>
      </c>
      <c r="AH25" s="20">
        <v>4565</v>
      </c>
      <c r="AI25" s="20">
        <v>4683</v>
      </c>
      <c r="AJ25" s="16">
        <f t="shared" si="14"/>
        <v>102.58488499452353</v>
      </c>
      <c r="AK25" s="14">
        <f t="shared" si="15"/>
        <v>118</v>
      </c>
      <c r="AL25" s="21">
        <v>7471</v>
      </c>
      <c r="AM25" s="21">
        <v>8036</v>
      </c>
      <c r="AN25" s="18">
        <f t="shared" si="26"/>
        <v>107.6</v>
      </c>
      <c r="AO25" s="17">
        <f t="shared" si="16"/>
        <v>565</v>
      </c>
      <c r="AP25" s="22">
        <v>36321</v>
      </c>
      <c r="AQ25" s="20">
        <v>41605</v>
      </c>
      <c r="AR25" s="16">
        <f t="shared" si="17"/>
        <v>114.5</v>
      </c>
      <c r="AS25" s="14">
        <f t="shared" si="18"/>
        <v>5284</v>
      </c>
      <c r="AT25" s="20">
        <v>11978</v>
      </c>
      <c r="AU25" s="20">
        <v>11180</v>
      </c>
      <c r="AV25" s="16">
        <f t="shared" si="19"/>
        <v>93.337785940891635</v>
      </c>
      <c r="AW25" s="14">
        <f t="shared" si="20"/>
        <v>-798</v>
      </c>
      <c r="AX25" s="20">
        <v>9346</v>
      </c>
      <c r="AY25" s="20">
        <v>8815</v>
      </c>
      <c r="AZ25" s="16">
        <f t="shared" si="21"/>
        <v>94.318424994650115</v>
      </c>
      <c r="BA25" s="14">
        <f t="shared" si="22"/>
        <v>-531</v>
      </c>
      <c r="BB25" s="139">
        <v>1759</v>
      </c>
      <c r="BC25" s="20">
        <v>2044.1</v>
      </c>
      <c r="BD25" s="14">
        <f t="shared" si="23"/>
        <v>285.09999999999991</v>
      </c>
      <c r="BE25" s="20">
        <v>1576</v>
      </c>
      <c r="BF25" s="20">
        <v>1870</v>
      </c>
      <c r="BG25" s="15">
        <f t="shared" si="27"/>
        <v>118.7</v>
      </c>
      <c r="BH25" s="14">
        <f t="shared" si="28"/>
        <v>294</v>
      </c>
      <c r="BI25" s="20">
        <v>950</v>
      </c>
      <c r="BJ25" s="149">
        <v>818</v>
      </c>
      <c r="BK25" s="206">
        <f t="shared" si="29"/>
        <v>86.1</v>
      </c>
      <c r="BL25" s="207">
        <f t="shared" si="30"/>
        <v>-132</v>
      </c>
      <c r="BM25" s="20">
        <v>4052</v>
      </c>
      <c r="BN25" s="20">
        <v>4682</v>
      </c>
      <c r="BO25" s="15">
        <f t="shared" si="31"/>
        <v>115.5</v>
      </c>
      <c r="BP25" s="14">
        <f t="shared" si="32"/>
        <v>630</v>
      </c>
    </row>
    <row r="26" spans="1:68" s="8" customFormat="1" ht="20.25" customHeight="1" x14ac:dyDescent="0.25">
      <c r="A26" s="19" t="s">
        <v>37</v>
      </c>
      <c r="B26" s="20">
        <v>39974</v>
      </c>
      <c r="C26" s="139">
        <v>40824</v>
      </c>
      <c r="D26" s="15">
        <f t="shared" si="0"/>
        <v>102.12638214839646</v>
      </c>
      <c r="E26" s="14">
        <f t="shared" si="1"/>
        <v>850</v>
      </c>
      <c r="F26" s="20">
        <v>25760</v>
      </c>
      <c r="G26" s="20">
        <v>26220</v>
      </c>
      <c r="H26" s="15">
        <f t="shared" si="2"/>
        <v>101.78571428571428</v>
      </c>
      <c r="I26" s="14">
        <f t="shared" si="3"/>
        <v>460</v>
      </c>
      <c r="J26" s="20">
        <v>23726</v>
      </c>
      <c r="K26" s="20">
        <v>25674</v>
      </c>
      <c r="L26" s="15">
        <f t="shared" si="4"/>
        <v>108.21040209053359</v>
      </c>
      <c r="M26" s="14">
        <f t="shared" si="5"/>
        <v>1948</v>
      </c>
      <c r="N26" s="20">
        <v>8937</v>
      </c>
      <c r="O26" s="20">
        <v>11179</v>
      </c>
      <c r="P26" s="15">
        <f t="shared" si="6"/>
        <v>125.08671813807766</v>
      </c>
      <c r="Q26" s="14">
        <f t="shared" si="7"/>
        <v>2242</v>
      </c>
      <c r="R26" s="20">
        <v>4039</v>
      </c>
      <c r="S26" s="20">
        <v>3928</v>
      </c>
      <c r="T26" s="16">
        <f t="shared" si="8"/>
        <v>97.251794998762065</v>
      </c>
      <c r="U26" s="14">
        <f t="shared" si="9"/>
        <v>-111</v>
      </c>
      <c r="V26" s="20">
        <v>74730</v>
      </c>
      <c r="W26" s="20">
        <v>89390</v>
      </c>
      <c r="X26" s="16">
        <f t="shared" si="10"/>
        <v>119.61728890673089</v>
      </c>
      <c r="Y26" s="14">
        <f t="shared" si="11"/>
        <v>14660</v>
      </c>
      <c r="Z26" s="20">
        <v>36092</v>
      </c>
      <c r="AA26" s="20">
        <v>36547</v>
      </c>
      <c r="AB26" s="16">
        <f t="shared" si="12"/>
        <v>101.26066718386346</v>
      </c>
      <c r="AC26" s="14">
        <f t="shared" si="13"/>
        <v>455</v>
      </c>
      <c r="AD26" s="20">
        <v>22039</v>
      </c>
      <c r="AE26" s="139">
        <v>31686</v>
      </c>
      <c r="AF26" s="16">
        <f t="shared" si="24"/>
        <v>143.77240346658198</v>
      </c>
      <c r="AG26" s="14">
        <f t="shared" si="25"/>
        <v>9647</v>
      </c>
      <c r="AH26" s="20">
        <v>6982</v>
      </c>
      <c r="AI26" s="20">
        <v>5438</v>
      </c>
      <c r="AJ26" s="16">
        <f t="shared" si="14"/>
        <v>77.885992552277287</v>
      </c>
      <c r="AK26" s="14">
        <f t="shared" si="15"/>
        <v>-1544</v>
      </c>
      <c r="AL26" s="21">
        <v>5547</v>
      </c>
      <c r="AM26" s="21">
        <v>5860</v>
      </c>
      <c r="AN26" s="18">
        <f t="shared" si="26"/>
        <v>105.6</v>
      </c>
      <c r="AO26" s="17">
        <f t="shared" si="16"/>
        <v>313</v>
      </c>
      <c r="AP26" s="22">
        <v>29478</v>
      </c>
      <c r="AQ26" s="20">
        <v>32502</v>
      </c>
      <c r="AR26" s="16">
        <f t="shared" si="17"/>
        <v>110.3</v>
      </c>
      <c r="AS26" s="14">
        <f t="shared" si="18"/>
        <v>3024</v>
      </c>
      <c r="AT26" s="20">
        <v>12629</v>
      </c>
      <c r="AU26" s="20">
        <v>13906</v>
      </c>
      <c r="AV26" s="16">
        <f t="shared" si="19"/>
        <v>110.1116477947581</v>
      </c>
      <c r="AW26" s="14">
        <f t="shared" si="20"/>
        <v>1277</v>
      </c>
      <c r="AX26" s="20">
        <v>9720</v>
      </c>
      <c r="AY26" s="20">
        <v>10572</v>
      </c>
      <c r="AZ26" s="16">
        <f t="shared" si="21"/>
        <v>108.76543209876543</v>
      </c>
      <c r="BA26" s="14">
        <f t="shared" si="22"/>
        <v>852</v>
      </c>
      <c r="BB26" s="139">
        <v>2001</v>
      </c>
      <c r="BC26" s="20">
        <v>2344.8000000000002</v>
      </c>
      <c r="BD26" s="14">
        <f t="shared" si="23"/>
        <v>343.80000000000018</v>
      </c>
      <c r="BE26" s="20">
        <v>1376</v>
      </c>
      <c r="BF26" s="20">
        <v>1685</v>
      </c>
      <c r="BG26" s="15">
        <f t="shared" si="27"/>
        <v>122.5</v>
      </c>
      <c r="BH26" s="14">
        <f t="shared" si="28"/>
        <v>309</v>
      </c>
      <c r="BI26" s="20">
        <v>1362</v>
      </c>
      <c r="BJ26" s="149">
        <v>1226</v>
      </c>
      <c r="BK26" s="206">
        <f t="shared" si="29"/>
        <v>90</v>
      </c>
      <c r="BL26" s="207">
        <f t="shared" si="30"/>
        <v>-136</v>
      </c>
      <c r="BM26" s="20">
        <v>4124</v>
      </c>
      <c r="BN26" s="20">
        <v>4826</v>
      </c>
      <c r="BO26" s="15">
        <f t="shared" si="31"/>
        <v>117</v>
      </c>
      <c r="BP26" s="14">
        <f t="shared" si="32"/>
        <v>702</v>
      </c>
    </row>
    <row r="27" spans="1:68" s="8" customFormat="1" ht="20.25" customHeight="1" x14ac:dyDescent="0.25">
      <c r="A27" s="19" t="s">
        <v>38</v>
      </c>
      <c r="B27" s="20">
        <v>27325</v>
      </c>
      <c r="C27" s="139">
        <v>25003</v>
      </c>
      <c r="D27" s="15">
        <f t="shared" si="0"/>
        <v>91.502287282708139</v>
      </c>
      <c r="E27" s="14">
        <f t="shared" si="1"/>
        <v>-2322</v>
      </c>
      <c r="F27" s="20">
        <v>16543</v>
      </c>
      <c r="G27" s="20">
        <v>15790</v>
      </c>
      <c r="H27" s="15">
        <f t="shared" si="2"/>
        <v>95.44822583570091</v>
      </c>
      <c r="I27" s="14">
        <f t="shared" si="3"/>
        <v>-753</v>
      </c>
      <c r="J27" s="20">
        <v>24814</v>
      </c>
      <c r="K27" s="20">
        <v>26282</v>
      </c>
      <c r="L27" s="15">
        <f t="shared" si="4"/>
        <v>105.91601515273636</v>
      </c>
      <c r="M27" s="14">
        <f t="shared" si="5"/>
        <v>1468</v>
      </c>
      <c r="N27" s="20">
        <v>15182</v>
      </c>
      <c r="O27" s="20">
        <v>17543</v>
      </c>
      <c r="P27" s="15">
        <f t="shared" si="6"/>
        <v>115.55131076274536</v>
      </c>
      <c r="Q27" s="14">
        <f t="shared" si="7"/>
        <v>2361</v>
      </c>
      <c r="R27" s="20">
        <v>4072</v>
      </c>
      <c r="S27" s="20">
        <v>2512</v>
      </c>
      <c r="T27" s="16">
        <f t="shared" si="8"/>
        <v>61.689587426326128</v>
      </c>
      <c r="U27" s="14">
        <f t="shared" si="9"/>
        <v>-1560</v>
      </c>
      <c r="V27" s="20">
        <v>76708</v>
      </c>
      <c r="W27" s="20">
        <v>86759</v>
      </c>
      <c r="X27" s="16">
        <f t="shared" si="10"/>
        <v>113.10293580852063</v>
      </c>
      <c r="Y27" s="14">
        <f t="shared" si="11"/>
        <v>10051</v>
      </c>
      <c r="Z27" s="20">
        <v>26823</v>
      </c>
      <c r="AA27" s="20">
        <v>24588</v>
      </c>
      <c r="AB27" s="16">
        <f t="shared" si="12"/>
        <v>91.667598702605972</v>
      </c>
      <c r="AC27" s="14">
        <f t="shared" si="13"/>
        <v>-2235</v>
      </c>
      <c r="AD27" s="20">
        <v>22777</v>
      </c>
      <c r="AE27" s="139">
        <v>25205</v>
      </c>
      <c r="AF27" s="16">
        <f t="shared" si="24"/>
        <v>110.65987619089432</v>
      </c>
      <c r="AG27" s="14">
        <f t="shared" si="25"/>
        <v>2428</v>
      </c>
      <c r="AH27" s="20">
        <v>3048</v>
      </c>
      <c r="AI27" s="20">
        <v>2910</v>
      </c>
      <c r="AJ27" s="16">
        <f t="shared" si="14"/>
        <v>95.472440944881882</v>
      </c>
      <c r="AK27" s="14">
        <f t="shared" si="15"/>
        <v>-138</v>
      </c>
      <c r="AL27" s="21">
        <v>6627</v>
      </c>
      <c r="AM27" s="21">
        <v>6950</v>
      </c>
      <c r="AN27" s="18">
        <f t="shared" si="26"/>
        <v>104.9</v>
      </c>
      <c r="AO27" s="17">
        <f t="shared" si="16"/>
        <v>323</v>
      </c>
      <c r="AP27" s="22">
        <v>37173</v>
      </c>
      <c r="AQ27" s="20">
        <v>40160</v>
      </c>
      <c r="AR27" s="16">
        <f t="shared" si="17"/>
        <v>108</v>
      </c>
      <c r="AS27" s="14">
        <f t="shared" si="18"/>
        <v>2987</v>
      </c>
      <c r="AT27" s="20">
        <v>7915</v>
      </c>
      <c r="AU27" s="20">
        <v>8026</v>
      </c>
      <c r="AV27" s="16">
        <f t="shared" si="19"/>
        <v>101.40240050536956</v>
      </c>
      <c r="AW27" s="14">
        <f t="shared" si="20"/>
        <v>111</v>
      </c>
      <c r="AX27" s="20">
        <v>6491</v>
      </c>
      <c r="AY27" s="20">
        <v>6583</v>
      </c>
      <c r="AZ27" s="16">
        <f t="shared" si="21"/>
        <v>101.41734709597905</v>
      </c>
      <c r="BA27" s="14">
        <f t="shared" si="22"/>
        <v>92</v>
      </c>
      <c r="BB27" s="139">
        <v>1804</v>
      </c>
      <c r="BC27" s="20">
        <v>2174</v>
      </c>
      <c r="BD27" s="14">
        <f t="shared" si="23"/>
        <v>370</v>
      </c>
      <c r="BE27" s="20">
        <v>2088</v>
      </c>
      <c r="BF27" s="20">
        <v>2438</v>
      </c>
      <c r="BG27" s="15">
        <f t="shared" si="27"/>
        <v>116.8</v>
      </c>
      <c r="BH27" s="14">
        <f t="shared" si="28"/>
        <v>350</v>
      </c>
      <c r="BI27" s="20">
        <v>1322</v>
      </c>
      <c r="BJ27" s="149">
        <v>922</v>
      </c>
      <c r="BK27" s="206">
        <f t="shared" si="29"/>
        <v>69.7</v>
      </c>
      <c r="BL27" s="207">
        <f t="shared" si="30"/>
        <v>-400</v>
      </c>
      <c r="BM27" s="20">
        <v>4083</v>
      </c>
      <c r="BN27" s="20">
        <v>5191</v>
      </c>
      <c r="BO27" s="15">
        <f t="shared" si="31"/>
        <v>127.1</v>
      </c>
      <c r="BP27" s="14">
        <f t="shared" si="32"/>
        <v>1108</v>
      </c>
    </row>
    <row r="28" spans="1:68" s="8" customFormat="1" ht="20.25" customHeight="1" x14ac:dyDescent="0.25">
      <c r="A28" s="19" t="s">
        <v>39</v>
      </c>
      <c r="B28" s="20">
        <v>75627</v>
      </c>
      <c r="C28" s="139">
        <v>71994</v>
      </c>
      <c r="D28" s="15">
        <f t="shared" si="0"/>
        <v>95.19616010155103</v>
      </c>
      <c r="E28" s="14">
        <f t="shared" si="1"/>
        <v>-3633</v>
      </c>
      <c r="F28" s="20">
        <v>52031</v>
      </c>
      <c r="G28" s="20">
        <v>49161</v>
      </c>
      <c r="H28" s="15">
        <f t="shared" si="2"/>
        <v>94.484057581057442</v>
      </c>
      <c r="I28" s="14">
        <f t="shared" si="3"/>
        <v>-2870</v>
      </c>
      <c r="J28" s="20">
        <v>61316</v>
      </c>
      <c r="K28" s="20">
        <v>62554</v>
      </c>
      <c r="L28" s="15">
        <f t="shared" si="4"/>
        <v>102.01904886163481</v>
      </c>
      <c r="M28" s="14">
        <f t="shared" si="5"/>
        <v>1238</v>
      </c>
      <c r="N28" s="20">
        <v>22197</v>
      </c>
      <c r="O28" s="20">
        <v>25792</v>
      </c>
      <c r="P28" s="15">
        <f t="shared" si="6"/>
        <v>116.19588232644051</v>
      </c>
      <c r="Q28" s="14">
        <f t="shared" si="7"/>
        <v>3595</v>
      </c>
      <c r="R28" s="20">
        <v>14674</v>
      </c>
      <c r="S28" s="20">
        <v>13438</v>
      </c>
      <c r="T28" s="16">
        <f t="shared" si="8"/>
        <v>91.576938803325618</v>
      </c>
      <c r="U28" s="14">
        <f t="shared" si="9"/>
        <v>-1236</v>
      </c>
      <c r="V28" s="20">
        <v>224967</v>
      </c>
      <c r="W28" s="20">
        <v>238862</v>
      </c>
      <c r="X28" s="16">
        <f t="shared" si="10"/>
        <v>106.17646143656626</v>
      </c>
      <c r="Y28" s="14">
        <f t="shared" si="11"/>
        <v>13895</v>
      </c>
      <c r="Z28" s="20">
        <v>74292</v>
      </c>
      <c r="AA28" s="20">
        <v>70803</v>
      </c>
      <c r="AB28" s="16">
        <f t="shared" si="12"/>
        <v>95.303666612825069</v>
      </c>
      <c r="AC28" s="14">
        <f t="shared" si="13"/>
        <v>-3489</v>
      </c>
      <c r="AD28" s="20">
        <v>87614</v>
      </c>
      <c r="AE28" s="139">
        <v>85561</v>
      </c>
      <c r="AF28" s="16">
        <f t="shared" si="24"/>
        <v>97.656767183326863</v>
      </c>
      <c r="AG28" s="14">
        <f t="shared" si="25"/>
        <v>-2053</v>
      </c>
      <c r="AH28" s="20">
        <v>24537</v>
      </c>
      <c r="AI28" s="20">
        <v>23807</v>
      </c>
      <c r="AJ28" s="16">
        <f t="shared" si="14"/>
        <v>97.024901169662144</v>
      </c>
      <c r="AK28" s="14">
        <f t="shared" si="15"/>
        <v>-730</v>
      </c>
      <c r="AL28" s="21">
        <v>15219</v>
      </c>
      <c r="AM28" s="21">
        <v>15964</v>
      </c>
      <c r="AN28" s="18">
        <f t="shared" si="26"/>
        <v>104.9</v>
      </c>
      <c r="AO28" s="17">
        <f t="shared" si="16"/>
        <v>745</v>
      </c>
      <c r="AP28" s="22">
        <v>83160</v>
      </c>
      <c r="AQ28" s="20">
        <v>86576</v>
      </c>
      <c r="AR28" s="16">
        <f t="shared" si="17"/>
        <v>104.1</v>
      </c>
      <c r="AS28" s="14">
        <f t="shared" si="18"/>
        <v>3416</v>
      </c>
      <c r="AT28" s="20">
        <v>20129</v>
      </c>
      <c r="AU28" s="20">
        <v>20438</v>
      </c>
      <c r="AV28" s="16">
        <f t="shared" si="19"/>
        <v>101.53509861394008</v>
      </c>
      <c r="AW28" s="14">
        <f t="shared" si="20"/>
        <v>309</v>
      </c>
      <c r="AX28" s="20">
        <v>15660</v>
      </c>
      <c r="AY28" s="20">
        <v>16041</v>
      </c>
      <c r="AZ28" s="16">
        <f t="shared" si="21"/>
        <v>102.43295019157088</v>
      </c>
      <c r="BA28" s="14">
        <f t="shared" si="22"/>
        <v>381</v>
      </c>
      <c r="BB28" s="139">
        <v>2039</v>
      </c>
      <c r="BC28" s="20">
        <v>2469</v>
      </c>
      <c r="BD28" s="14">
        <f t="shared" si="23"/>
        <v>430</v>
      </c>
      <c r="BE28" s="20">
        <v>3680</v>
      </c>
      <c r="BF28" s="20">
        <v>4313</v>
      </c>
      <c r="BG28" s="15">
        <f t="shared" si="27"/>
        <v>117.2</v>
      </c>
      <c r="BH28" s="14">
        <f t="shared" si="28"/>
        <v>633</v>
      </c>
      <c r="BI28" s="20">
        <v>3485</v>
      </c>
      <c r="BJ28" s="149">
        <v>3049</v>
      </c>
      <c r="BK28" s="206">
        <f t="shared" si="29"/>
        <v>87.5</v>
      </c>
      <c r="BL28" s="207">
        <f t="shared" si="30"/>
        <v>-436</v>
      </c>
      <c r="BM28" s="20">
        <v>4329</v>
      </c>
      <c r="BN28" s="20">
        <v>5463</v>
      </c>
      <c r="BO28" s="15">
        <f t="shared" si="31"/>
        <v>126.2</v>
      </c>
      <c r="BP28" s="14">
        <f t="shared" si="32"/>
        <v>1134</v>
      </c>
    </row>
    <row r="29" spans="1:68" s="8" customFormat="1" ht="20.25" customHeight="1" x14ac:dyDescent="0.25">
      <c r="A29" s="19" t="s">
        <v>40</v>
      </c>
      <c r="B29" s="20">
        <v>30112</v>
      </c>
      <c r="C29" s="139">
        <v>29277</v>
      </c>
      <c r="D29" s="15">
        <f t="shared" si="0"/>
        <v>97.227019128586605</v>
      </c>
      <c r="E29" s="14">
        <f t="shared" si="1"/>
        <v>-835</v>
      </c>
      <c r="F29" s="20">
        <v>18912</v>
      </c>
      <c r="G29" s="20">
        <v>18054</v>
      </c>
      <c r="H29" s="15">
        <f t="shared" si="2"/>
        <v>95.463197969543145</v>
      </c>
      <c r="I29" s="14">
        <f t="shared" si="3"/>
        <v>-858</v>
      </c>
      <c r="J29" s="20">
        <v>22214</v>
      </c>
      <c r="K29" s="20">
        <v>23717</v>
      </c>
      <c r="L29" s="15">
        <f t="shared" si="4"/>
        <v>106.76600342126588</v>
      </c>
      <c r="M29" s="14">
        <f t="shared" si="5"/>
        <v>1503</v>
      </c>
      <c r="N29" s="20">
        <v>11077</v>
      </c>
      <c r="O29" s="20">
        <v>12589</v>
      </c>
      <c r="P29" s="15">
        <f t="shared" si="6"/>
        <v>113.64990520899161</v>
      </c>
      <c r="Q29" s="14">
        <f t="shared" si="7"/>
        <v>1512</v>
      </c>
      <c r="R29" s="20">
        <v>4873</v>
      </c>
      <c r="S29" s="20">
        <v>4827</v>
      </c>
      <c r="T29" s="16">
        <f t="shared" si="8"/>
        <v>99.05602298378821</v>
      </c>
      <c r="U29" s="14">
        <f t="shared" si="9"/>
        <v>-46</v>
      </c>
      <c r="V29" s="20">
        <v>79062</v>
      </c>
      <c r="W29" s="20">
        <v>94619</v>
      </c>
      <c r="X29" s="16">
        <f t="shared" si="10"/>
        <v>119.67696238395185</v>
      </c>
      <c r="Y29" s="14">
        <f t="shared" si="11"/>
        <v>15557</v>
      </c>
      <c r="Z29" s="20">
        <v>29045</v>
      </c>
      <c r="AA29" s="20">
        <v>27827</v>
      </c>
      <c r="AB29" s="16">
        <f t="shared" si="12"/>
        <v>95.806507144086765</v>
      </c>
      <c r="AC29" s="14">
        <f t="shared" si="13"/>
        <v>-1218</v>
      </c>
      <c r="AD29" s="20">
        <v>24586</v>
      </c>
      <c r="AE29" s="139">
        <v>36079</v>
      </c>
      <c r="AF29" s="16">
        <f t="shared" si="24"/>
        <v>146.74611567558773</v>
      </c>
      <c r="AG29" s="14">
        <f t="shared" si="25"/>
        <v>11493</v>
      </c>
      <c r="AH29" s="20">
        <v>4863</v>
      </c>
      <c r="AI29" s="20">
        <v>4663</v>
      </c>
      <c r="AJ29" s="16">
        <f t="shared" si="14"/>
        <v>95.88731235862636</v>
      </c>
      <c r="AK29" s="14">
        <f t="shared" si="15"/>
        <v>-200</v>
      </c>
      <c r="AL29" s="21">
        <v>4804</v>
      </c>
      <c r="AM29" s="21">
        <v>5094</v>
      </c>
      <c r="AN29" s="18">
        <f t="shared" si="26"/>
        <v>106</v>
      </c>
      <c r="AO29" s="17">
        <f t="shared" si="16"/>
        <v>290</v>
      </c>
      <c r="AP29" s="22">
        <v>23296</v>
      </c>
      <c r="AQ29" s="20">
        <v>25320</v>
      </c>
      <c r="AR29" s="16">
        <f t="shared" si="17"/>
        <v>108.7</v>
      </c>
      <c r="AS29" s="14">
        <f t="shared" si="18"/>
        <v>2024</v>
      </c>
      <c r="AT29" s="20">
        <v>8908</v>
      </c>
      <c r="AU29" s="20">
        <v>9403</v>
      </c>
      <c r="AV29" s="16">
        <f t="shared" si="19"/>
        <v>105.55680287382128</v>
      </c>
      <c r="AW29" s="14">
        <f t="shared" si="20"/>
        <v>495</v>
      </c>
      <c r="AX29" s="20">
        <v>7099</v>
      </c>
      <c r="AY29" s="20">
        <v>7392</v>
      </c>
      <c r="AZ29" s="16">
        <f t="shared" si="21"/>
        <v>104.1273418791379</v>
      </c>
      <c r="BA29" s="14">
        <f t="shared" si="22"/>
        <v>293</v>
      </c>
      <c r="BB29" s="139">
        <v>1967</v>
      </c>
      <c r="BC29" s="20">
        <v>2429.6</v>
      </c>
      <c r="BD29" s="14">
        <f t="shared" si="23"/>
        <v>462.59999999999991</v>
      </c>
      <c r="BE29" s="20">
        <v>719</v>
      </c>
      <c r="BF29" s="20">
        <v>1077</v>
      </c>
      <c r="BG29" s="15">
        <f t="shared" si="27"/>
        <v>149.80000000000001</v>
      </c>
      <c r="BH29" s="14">
        <f t="shared" si="28"/>
        <v>358</v>
      </c>
      <c r="BI29" s="20">
        <v>1282</v>
      </c>
      <c r="BJ29" s="149">
        <v>981</v>
      </c>
      <c r="BK29" s="206">
        <f t="shared" si="29"/>
        <v>76.5</v>
      </c>
      <c r="BL29" s="207">
        <f t="shared" si="30"/>
        <v>-301</v>
      </c>
      <c r="BM29" s="20">
        <v>3856</v>
      </c>
      <c r="BN29" s="20">
        <v>4414</v>
      </c>
      <c r="BO29" s="15">
        <f t="shared" si="31"/>
        <v>114.5</v>
      </c>
      <c r="BP29" s="14">
        <f t="shared" si="32"/>
        <v>558</v>
      </c>
    </row>
    <row r="30" spans="1:68" s="8" customFormat="1" ht="20.25" customHeight="1" x14ac:dyDescent="0.25">
      <c r="A30" s="19" t="s">
        <v>41</v>
      </c>
      <c r="B30" s="20">
        <v>36260</v>
      </c>
      <c r="C30" s="139">
        <v>32392</v>
      </c>
      <c r="D30" s="15">
        <f t="shared" si="0"/>
        <v>89.332597904026471</v>
      </c>
      <c r="E30" s="14">
        <f t="shared" si="1"/>
        <v>-3868</v>
      </c>
      <c r="F30" s="20">
        <v>20420</v>
      </c>
      <c r="G30" s="20">
        <v>20331</v>
      </c>
      <c r="H30" s="15">
        <f t="shared" si="2"/>
        <v>99.564152791381005</v>
      </c>
      <c r="I30" s="14">
        <f t="shared" si="3"/>
        <v>-89</v>
      </c>
      <c r="J30" s="20">
        <v>20187</v>
      </c>
      <c r="K30" s="20">
        <v>22072</v>
      </c>
      <c r="L30" s="15">
        <f t="shared" si="4"/>
        <v>109.33769257442908</v>
      </c>
      <c r="M30" s="14">
        <f t="shared" si="5"/>
        <v>1885</v>
      </c>
      <c r="N30" s="20">
        <v>5949</v>
      </c>
      <c r="O30" s="20">
        <v>9627</v>
      </c>
      <c r="P30" s="15">
        <f t="shared" si="6"/>
        <v>161.82551689359556</v>
      </c>
      <c r="Q30" s="14">
        <f t="shared" si="7"/>
        <v>3678</v>
      </c>
      <c r="R30" s="20">
        <v>4882</v>
      </c>
      <c r="S30" s="20">
        <v>4485</v>
      </c>
      <c r="T30" s="16">
        <f t="shared" si="8"/>
        <v>91.868086849651789</v>
      </c>
      <c r="U30" s="14">
        <f t="shared" si="9"/>
        <v>-397</v>
      </c>
      <c r="V30" s="20">
        <v>105087</v>
      </c>
      <c r="W30" s="20">
        <v>112469</v>
      </c>
      <c r="X30" s="16">
        <f t="shared" si="10"/>
        <v>107.02465576141674</v>
      </c>
      <c r="Y30" s="14">
        <f t="shared" si="11"/>
        <v>7382</v>
      </c>
      <c r="Z30" s="20">
        <v>34822</v>
      </c>
      <c r="AA30" s="20">
        <v>31396</v>
      </c>
      <c r="AB30" s="16">
        <f t="shared" si="12"/>
        <v>90.161392223307104</v>
      </c>
      <c r="AC30" s="14">
        <f t="shared" si="13"/>
        <v>-3426</v>
      </c>
      <c r="AD30" s="20">
        <v>49221</v>
      </c>
      <c r="AE30" s="139">
        <v>51424</v>
      </c>
      <c r="AF30" s="16">
        <f t="shared" si="24"/>
        <v>104.47573190304951</v>
      </c>
      <c r="AG30" s="14">
        <f t="shared" si="25"/>
        <v>2203</v>
      </c>
      <c r="AH30" s="20">
        <v>4636</v>
      </c>
      <c r="AI30" s="20">
        <v>4304</v>
      </c>
      <c r="AJ30" s="16">
        <f t="shared" si="14"/>
        <v>92.838654012079374</v>
      </c>
      <c r="AK30" s="14">
        <f t="shared" si="15"/>
        <v>-332</v>
      </c>
      <c r="AL30" s="21">
        <v>5459</v>
      </c>
      <c r="AM30" s="21">
        <v>6332</v>
      </c>
      <c r="AN30" s="18">
        <f t="shared" si="26"/>
        <v>116</v>
      </c>
      <c r="AO30" s="17">
        <f t="shared" si="16"/>
        <v>873</v>
      </c>
      <c r="AP30" s="22">
        <v>26322</v>
      </c>
      <c r="AQ30" s="20">
        <v>30798</v>
      </c>
      <c r="AR30" s="16">
        <f t="shared" si="17"/>
        <v>117</v>
      </c>
      <c r="AS30" s="14">
        <f t="shared" si="18"/>
        <v>4476</v>
      </c>
      <c r="AT30" s="20">
        <v>9333</v>
      </c>
      <c r="AU30" s="20">
        <v>10099</v>
      </c>
      <c r="AV30" s="16">
        <f t="shared" si="19"/>
        <v>108.20743597985643</v>
      </c>
      <c r="AW30" s="14">
        <f t="shared" si="20"/>
        <v>766</v>
      </c>
      <c r="AX30" s="20">
        <v>7739</v>
      </c>
      <c r="AY30" s="20">
        <v>8316</v>
      </c>
      <c r="AZ30" s="16">
        <f t="shared" si="21"/>
        <v>107.45574363612872</v>
      </c>
      <c r="BA30" s="14">
        <f t="shared" si="22"/>
        <v>577</v>
      </c>
      <c r="BB30" s="139">
        <v>2123</v>
      </c>
      <c r="BC30" s="20">
        <v>2652</v>
      </c>
      <c r="BD30" s="14">
        <f t="shared" si="23"/>
        <v>529</v>
      </c>
      <c r="BE30" s="20">
        <v>1640</v>
      </c>
      <c r="BF30" s="20">
        <v>2220</v>
      </c>
      <c r="BG30" s="15">
        <f t="shared" si="27"/>
        <v>135.4</v>
      </c>
      <c r="BH30" s="14">
        <f t="shared" si="28"/>
        <v>580</v>
      </c>
      <c r="BI30" s="20">
        <v>1466</v>
      </c>
      <c r="BJ30" s="149">
        <v>684</v>
      </c>
      <c r="BK30" s="206">
        <f t="shared" si="29"/>
        <v>46.7</v>
      </c>
      <c r="BL30" s="207">
        <f t="shared" si="30"/>
        <v>-782</v>
      </c>
      <c r="BM30" s="20">
        <v>4194</v>
      </c>
      <c r="BN30" s="20">
        <v>5313</v>
      </c>
      <c r="BO30" s="15">
        <f t="shared" si="31"/>
        <v>126.7</v>
      </c>
      <c r="BP30" s="14">
        <f t="shared" si="32"/>
        <v>1119</v>
      </c>
    </row>
    <row r="31" spans="1:68" s="25" customFormat="1" ht="20.25" customHeight="1" x14ac:dyDescent="0.25">
      <c r="A31" s="19" t="s">
        <v>42</v>
      </c>
      <c r="B31" s="20">
        <v>51248</v>
      </c>
      <c r="C31" s="139">
        <v>48605</v>
      </c>
      <c r="D31" s="15">
        <f t="shared" si="0"/>
        <v>94.842725569778324</v>
      </c>
      <c r="E31" s="14">
        <f t="shared" si="1"/>
        <v>-2643</v>
      </c>
      <c r="F31" s="20">
        <v>30988</v>
      </c>
      <c r="G31" s="20">
        <v>30406</v>
      </c>
      <c r="H31" s="15">
        <f t="shared" si="2"/>
        <v>98.121853620756426</v>
      </c>
      <c r="I31" s="14">
        <f t="shared" si="3"/>
        <v>-582</v>
      </c>
      <c r="J31" s="20">
        <v>34227</v>
      </c>
      <c r="K31" s="20">
        <v>36097</v>
      </c>
      <c r="L31" s="15">
        <f t="shared" si="4"/>
        <v>105.46352294971805</v>
      </c>
      <c r="M31" s="14">
        <f t="shared" si="5"/>
        <v>1870</v>
      </c>
      <c r="N31" s="20">
        <v>13403</v>
      </c>
      <c r="O31" s="20">
        <v>16122</v>
      </c>
      <c r="P31" s="15">
        <f t="shared" si="6"/>
        <v>120.28650302171155</v>
      </c>
      <c r="Q31" s="14">
        <f t="shared" si="7"/>
        <v>2719</v>
      </c>
      <c r="R31" s="20">
        <v>7052</v>
      </c>
      <c r="S31" s="20">
        <v>6970</v>
      </c>
      <c r="T31" s="16">
        <f t="shared" si="8"/>
        <v>98.837209302325576</v>
      </c>
      <c r="U31" s="14">
        <f t="shared" si="9"/>
        <v>-82</v>
      </c>
      <c r="V31" s="20">
        <v>123020</v>
      </c>
      <c r="W31" s="20">
        <v>134698</v>
      </c>
      <c r="X31" s="16">
        <f t="shared" si="10"/>
        <v>109.49276540399934</v>
      </c>
      <c r="Y31" s="14">
        <f t="shared" si="11"/>
        <v>11678</v>
      </c>
      <c r="Z31" s="20">
        <v>50207</v>
      </c>
      <c r="AA31" s="20">
        <v>47986</v>
      </c>
      <c r="AB31" s="16">
        <f t="shared" si="12"/>
        <v>95.576314059792452</v>
      </c>
      <c r="AC31" s="14">
        <f t="shared" si="13"/>
        <v>-2221</v>
      </c>
      <c r="AD31" s="20">
        <v>36181</v>
      </c>
      <c r="AE31" s="139">
        <v>46427</v>
      </c>
      <c r="AF31" s="16">
        <f t="shared" si="24"/>
        <v>128.31873082557144</v>
      </c>
      <c r="AG31" s="14">
        <f t="shared" si="25"/>
        <v>10246</v>
      </c>
      <c r="AH31" s="20">
        <v>11496</v>
      </c>
      <c r="AI31" s="20">
        <v>10483</v>
      </c>
      <c r="AJ31" s="16">
        <f t="shared" si="14"/>
        <v>91.188239387613081</v>
      </c>
      <c r="AK31" s="14">
        <f t="shared" si="15"/>
        <v>-1013</v>
      </c>
      <c r="AL31" s="21">
        <v>6755</v>
      </c>
      <c r="AM31" s="21">
        <v>7332</v>
      </c>
      <c r="AN31" s="18">
        <f t="shared" si="26"/>
        <v>108.5</v>
      </c>
      <c r="AO31" s="17">
        <f t="shared" si="16"/>
        <v>577</v>
      </c>
      <c r="AP31" s="22">
        <v>36170</v>
      </c>
      <c r="AQ31" s="20">
        <v>38807</v>
      </c>
      <c r="AR31" s="16">
        <f t="shared" si="17"/>
        <v>107.3</v>
      </c>
      <c r="AS31" s="14">
        <f t="shared" si="18"/>
        <v>2637</v>
      </c>
      <c r="AT31" s="20">
        <v>14710</v>
      </c>
      <c r="AU31" s="20">
        <v>14614</v>
      </c>
      <c r="AV31" s="16">
        <f t="shared" si="19"/>
        <v>99.347382732834816</v>
      </c>
      <c r="AW31" s="14">
        <f t="shared" si="20"/>
        <v>-96</v>
      </c>
      <c r="AX31" s="20">
        <v>11541</v>
      </c>
      <c r="AY31" s="20">
        <v>11563</v>
      </c>
      <c r="AZ31" s="16">
        <f t="shared" si="21"/>
        <v>100.19062472922624</v>
      </c>
      <c r="BA31" s="14">
        <f t="shared" si="22"/>
        <v>22</v>
      </c>
      <c r="BB31" s="139">
        <v>2009</v>
      </c>
      <c r="BC31" s="20">
        <v>2491.5</v>
      </c>
      <c r="BD31" s="14">
        <f t="shared" si="23"/>
        <v>482.5</v>
      </c>
      <c r="BE31" s="20">
        <v>1000</v>
      </c>
      <c r="BF31" s="20">
        <v>1000</v>
      </c>
      <c r="BG31" s="15">
        <f t="shared" si="27"/>
        <v>100</v>
      </c>
      <c r="BH31" s="14">
        <f t="shared" si="28"/>
        <v>0</v>
      </c>
      <c r="BI31" s="20">
        <v>1408</v>
      </c>
      <c r="BJ31" s="149">
        <v>870</v>
      </c>
      <c r="BK31" s="206">
        <f t="shared" si="29"/>
        <v>61.8</v>
      </c>
      <c r="BL31" s="207">
        <f t="shared" si="30"/>
        <v>-538</v>
      </c>
      <c r="BM31" s="20">
        <v>4521</v>
      </c>
      <c r="BN31" s="20">
        <v>5286</v>
      </c>
      <c r="BO31" s="15">
        <f t="shared" si="31"/>
        <v>116.9</v>
      </c>
      <c r="BP31" s="14">
        <f t="shared" si="32"/>
        <v>765</v>
      </c>
    </row>
    <row r="32" spans="1:68" s="8" customFormat="1" ht="20.25" customHeight="1" x14ac:dyDescent="0.25">
      <c r="A32" s="26" t="s">
        <v>43</v>
      </c>
      <c r="B32" s="20">
        <v>18429</v>
      </c>
      <c r="C32" s="139">
        <v>15978</v>
      </c>
      <c r="D32" s="15">
        <f t="shared" si="0"/>
        <v>86.700309295132669</v>
      </c>
      <c r="E32" s="14">
        <f t="shared" si="1"/>
        <v>-2451</v>
      </c>
      <c r="F32" s="20">
        <v>10456</v>
      </c>
      <c r="G32" s="20">
        <v>9362</v>
      </c>
      <c r="H32" s="15">
        <f t="shared" si="2"/>
        <v>89.537107880642694</v>
      </c>
      <c r="I32" s="14">
        <f t="shared" si="3"/>
        <v>-1094</v>
      </c>
      <c r="J32" s="20">
        <v>10966</v>
      </c>
      <c r="K32" s="20">
        <v>11493</v>
      </c>
      <c r="L32" s="15">
        <f t="shared" si="4"/>
        <v>104.8057632682838</v>
      </c>
      <c r="M32" s="14">
        <f t="shared" si="5"/>
        <v>527</v>
      </c>
      <c r="N32" s="20">
        <v>4692</v>
      </c>
      <c r="O32" s="20">
        <v>5667</v>
      </c>
      <c r="P32" s="15">
        <f t="shared" si="6"/>
        <v>120.78005115089513</v>
      </c>
      <c r="Q32" s="14">
        <f t="shared" si="7"/>
        <v>975</v>
      </c>
      <c r="R32" s="20">
        <v>3266</v>
      </c>
      <c r="S32" s="20">
        <v>2984</v>
      </c>
      <c r="T32" s="16">
        <f t="shared" si="8"/>
        <v>91.365584813227187</v>
      </c>
      <c r="U32" s="14">
        <f t="shared" si="9"/>
        <v>-282</v>
      </c>
      <c r="V32" s="20">
        <v>46466</v>
      </c>
      <c r="W32" s="20">
        <v>55196</v>
      </c>
      <c r="X32" s="16">
        <f t="shared" si="10"/>
        <v>118.78793096027202</v>
      </c>
      <c r="Y32" s="14">
        <f t="shared" si="11"/>
        <v>8730</v>
      </c>
      <c r="Z32" s="20">
        <v>17590</v>
      </c>
      <c r="AA32" s="20">
        <v>15153</v>
      </c>
      <c r="AB32" s="16">
        <f t="shared" si="12"/>
        <v>86.14553723706652</v>
      </c>
      <c r="AC32" s="14">
        <f t="shared" si="13"/>
        <v>-2437</v>
      </c>
      <c r="AD32" s="20">
        <v>18302</v>
      </c>
      <c r="AE32" s="139">
        <v>20101</v>
      </c>
      <c r="AF32" s="16">
        <f t="shared" si="24"/>
        <v>109.82952682766911</v>
      </c>
      <c r="AG32" s="14">
        <f t="shared" si="25"/>
        <v>1799</v>
      </c>
      <c r="AH32" s="20">
        <v>2364</v>
      </c>
      <c r="AI32" s="20">
        <v>2243</v>
      </c>
      <c r="AJ32" s="16">
        <f t="shared" si="14"/>
        <v>94.881556683587149</v>
      </c>
      <c r="AK32" s="14">
        <f t="shared" si="15"/>
        <v>-121</v>
      </c>
      <c r="AL32" s="21">
        <v>2542</v>
      </c>
      <c r="AM32" s="21">
        <v>2789</v>
      </c>
      <c r="AN32" s="18">
        <f t="shared" si="26"/>
        <v>109.7</v>
      </c>
      <c r="AO32" s="17">
        <f t="shared" si="16"/>
        <v>247</v>
      </c>
      <c r="AP32" s="22">
        <v>13597</v>
      </c>
      <c r="AQ32" s="20">
        <v>15442</v>
      </c>
      <c r="AR32" s="16">
        <f t="shared" si="17"/>
        <v>113.6</v>
      </c>
      <c r="AS32" s="14">
        <f t="shared" si="18"/>
        <v>1845</v>
      </c>
      <c r="AT32" s="20">
        <v>5899</v>
      </c>
      <c r="AU32" s="20">
        <v>5036</v>
      </c>
      <c r="AV32" s="16">
        <f t="shared" si="19"/>
        <v>85.37040176301069</v>
      </c>
      <c r="AW32" s="14">
        <f t="shared" si="20"/>
        <v>-863</v>
      </c>
      <c r="AX32" s="20">
        <v>4755</v>
      </c>
      <c r="AY32" s="20">
        <v>4014</v>
      </c>
      <c r="AZ32" s="16">
        <f t="shared" si="21"/>
        <v>84.416403785488953</v>
      </c>
      <c r="BA32" s="14">
        <f t="shared" si="22"/>
        <v>-741</v>
      </c>
      <c r="BB32" s="139">
        <v>1840</v>
      </c>
      <c r="BC32" s="20">
        <v>2343.8000000000002</v>
      </c>
      <c r="BD32" s="14">
        <f t="shared" si="23"/>
        <v>503.80000000000018</v>
      </c>
      <c r="BE32" s="20">
        <v>1245</v>
      </c>
      <c r="BF32" s="20">
        <v>1777</v>
      </c>
      <c r="BG32" s="15">
        <f t="shared" si="27"/>
        <v>142.69999999999999</v>
      </c>
      <c r="BH32" s="14">
        <f t="shared" si="28"/>
        <v>532</v>
      </c>
      <c r="BI32" s="20">
        <v>473</v>
      </c>
      <c r="BJ32" s="149">
        <v>453</v>
      </c>
      <c r="BK32" s="206">
        <f t="shared" si="29"/>
        <v>95.8</v>
      </c>
      <c r="BL32" s="207">
        <f t="shared" si="30"/>
        <v>-20</v>
      </c>
      <c r="BM32" s="20">
        <v>4103</v>
      </c>
      <c r="BN32" s="20">
        <v>5638</v>
      </c>
      <c r="BO32" s="15">
        <f t="shared" si="31"/>
        <v>137.4</v>
      </c>
      <c r="BP32" s="14">
        <f t="shared" si="32"/>
        <v>1535</v>
      </c>
    </row>
    <row r="33" spans="1:68" s="8" customFormat="1" ht="20.25" customHeight="1" x14ac:dyDescent="0.25">
      <c r="A33" s="19" t="s">
        <v>44</v>
      </c>
      <c r="B33" s="20">
        <v>34213</v>
      </c>
      <c r="C33" s="139">
        <v>32082</v>
      </c>
      <c r="D33" s="15">
        <f t="shared" si="0"/>
        <v>93.771373454534825</v>
      </c>
      <c r="E33" s="14">
        <f t="shared" si="1"/>
        <v>-2131</v>
      </c>
      <c r="F33" s="20">
        <v>21839</v>
      </c>
      <c r="G33" s="20">
        <v>21144</v>
      </c>
      <c r="H33" s="15">
        <f t="shared" si="2"/>
        <v>96.817619854388937</v>
      </c>
      <c r="I33" s="14">
        <f t="shared" si="3"/>
        <v>-695</v>
      </c>
      <c r="J33" s="20">
        <v>25526</v>
      </c>
      <c r="K33" s="20">
        <v>26117</v>
      </c>
      <c r="L33" s="15">
        <f t="shared" si="4"/>
        <v>102.31528637467679</v>
      </c>
      <c r="M33" s="14">
        <f t="shared" si="5"/>
        <v>591</v>
      </c>
      <c r="N33" s="20">
        <v>12436</v>
      </c>
      <c r="O33" s="20">
        <v>14704</v>
      </c>
      <c r="P33" s="15">
        <f t="shared" si="6"/>
        <v>118.23737536185268</v>
      </c>
      <c r="Q33" s="14">
        <f t="shared" si="7"/>
        <v>2268</v>
      </c>
      <c r="R33" s="20">
        <v>4243</v>
      </c>
      <c r="S33" s="20">
        <v>2609</v>
      </c>
      <c r="T33" s="16">
        <f t="shared" si="8"/>
        <v>61.489512137638457</v>
      </c>
      <c r="U33" s="14">
        <f t="shared" si="9"/>
        <v>-1634</v>
      </c>
      <c r="V33" s="20">
        <v>83199</v>
      </c>
      <c r="W33" s="20">
        <v>90351</v>
      </c>
      <c r="X33" s="16">
        <f t="shared" si="10"/>
        <v>108.59625716655248</v>
      </c>
      <c r="Y33" s="14">
        <f t="shared" si="11"/>
        <v>7152</v>
      </c>
      <c r="Z33" s="20">
        <v>33282</v>
      </c>
      <c r="AA33" s="20">
        <v>31365</v>
      </c>
      <c r="AB33" s="16">
        <f t="shared" si="12"/>
        <v>94.240129799891832</v>
      </c>
      <c r="AC33" s="14">
        <f t="shared" si="13"/>
        <v>-1917</v>
      </c>
      <c r="AD33" s="20">
        <v>26129</v>
      </c>
      <c r="AE33" s="139">
        <v>30476</v>
      </c>
      <c r="AF33" s="16">
        <f t="shared" si="24"/>
        <v>116.63668720578669</v>
      </c>
      <c r="AG33" s="14">
        <f t="shared" si="25"/>
        <v>4347</v>
      </c>
      <c r="AH33" s="20">
        <v>6340</v>
      </c>
      <c r="AI33" s="20">
        <v>6250</v>
      </c>
      <c r="AJ33" s="16">
        <f t="shared" si="14"/>
        <v>98.580441640378552</v>
      </c>
      <c r="AK33" s="14">
        <f t="shared" si="15"/>
        <v>-90</v>
      </c>
      <c r="AL33" s="21">
        <v>5363</v>
      </c>
      <c r="AM33" s="21">
        <v>5629</v>
      </c>
      <c r="AN33" s="18">
        <f t="shared" si="26"/>
        <v>105</v>
      </c>
      <c r="AO33" s="17">
        <f t="shared" si="16"/>
        <v>266</v>
      </c>
      <c r="AP33" s="22">
        <v>27747</v>
      </c>
      <c r="AQ33" s="20">
        <v>30419</v>
      </c>
      <c r="AR33" s="16">
        <f t="shared" si="17"/>
        <v>109.6</v>
      </c>
      <c r="AS33" s="14">
        <f t="shared" si="18"/>
        <v>2672</v>
      </c>
      <c r="AT33" s="20">
        <v>9777</v>
      </c>
      <c r="AU33" s="20">
        <v>10709</v>
      </c>
      <c r="AV33" s="16">
        <f t="shared" si="19"/>
        <v>109.53257645494527</v>
      </c>
      <c r="AW33" s="14">
        <f t="shared" si="20"/>
        <v>932</v>
      </c>
      <c r="AX33" s="20">
        <v>7634</v>
      </c>
      <c r="AY33" s="20">
        <v>8587</v>
      </c>
      <c r="AZ33" s="16">
        <f t="shared" si="21"/>
        <v>112.48362588420224</v>
      </c>
      <c r="BA33" s="14">
        <f t="shared" si="22"/>
        <v>953</v>
      </c>
      <c r="BB33" s="139">
        <v>2100</v>
      </c>
      <c r="BC33" s="20">
        <v>2563.5</v>
      </c>
      <c r="BD33" s="14">
        <f t="shared" si="23"/>
        <v>463.5</v>
      </c>
      <c r="BE33" s="20">
        <v>1059</v>
      </c>
      <c r="BF33" s="20">
        <v>1343</v>
      </c>
      <c r="BG33" s="15">
        <f t="shared" si="27"/>
        <v>126.8</v>
      </c>
      <c r="BH33" s="14">
        <f t="shared" si="28"/>
        <v>284</v>
      </c>
      <c r="BI33" s="20">
        <v>892</v>
      </c>
      <c r="BJ33" s="149">
        <v>778</v>
      </c>
      <c r="BK33" s="206">
        <f t="shared" si="29"/>
        <v>87.2</v>
      </c>
      <c r="BL33" s="207">
        <f t="shared" si="30"/>
        <v>-114</v>
      </c>
      <c r="BM33" s="20">
        <v>3903</v>
      </c>
      <c r="BN33" s="20">
        <v>4766</v>
      </c>
      <c r="BO33" s="15">
        <f t="shared" si="31"/>
        <v>122.1</v>
      </c>
      <c r="BP33" s="14">
        <f t="shared" si="32"/>
        <v>863</v>
      </c>
    </row>
    <row r="34" spans="1:68" s="8" customFormat="1" ht="20.25" customHeight="1" x14ac:dyDescent="0.25">
      <c r="A34" s="19" t="s">
        <v>45</v>
      </c>
      <c r="B34" s="20">
        <v>29529</v>
      </c>
      <c r="C34" s="139">
        <v>26856</v>
      </c>
      <c r="D34" s="15">
        <f t="shared" si="0"/>
        <v>90.947881743370928</v>
      </c>
      <c r="E34" s="14">
        <f t="shared" si="1"/>
        <v>-2673</v>
      </c>
      <c r="F34" s="20">
        <v>17945</v>
      </c>
      <c r="G34" s="20">
        <v>17644</v>
      </c>
      <c r="H34" s="15">
        <f t="shared" si="2"/>
        <v>98.322652549456663</v>
      </c>
      <c r="I34" s="14">
        <f t="shared" si="3"/>
        <v>-301</v>
      </c>
      <c r="J34" s="20">
        <v>17231</v>
      </c>
      <c r="K34" s="20">
        <v>17534</v>
      </c>
      <c r="L34" s="15">
        <f t="shared" si="4"/>
        <v>101.75845859207242</v>
      </c>
      <c r="M34" s="14">
        <f t="shared" si="5"/>
        <v>303</v>
      </c>
      <c r="N34" s="20">
        <v>4746</v>
      </c>
      <c r="O34" s="20">
        <v>6059</v>
      </c>
      <c r="P34" s="15">
        <f t="shared" si="6"/>
        <v>127.6654024441635</v>
      </c>
      <c r="Q34" s="14">
        <f t="shared" si="7"/>
        <v>1313</v>
      </c>
      <c r="R34" s="20">
        <v>2870</v>
      </c>
      <c r="S34" s="20">
        <v>1299</v>
      </c>
      <c r="T34" s="16">
        <f t="shared" si="8"/>
        <v>45.261324041811847</v>
      </c>
      <c r="U34" s="14">
        <f t="shared" si="9"/>
        <v>-1571</v>
      </c>
      <c r="V34" s="20">
        <v>84297</v>
      </c>
      <c r="W34" s="20">
        <v>106202</v>
      </c>
      <c r="X34" s="16">
        <f t="shared" si="10"/>
        <v>125.98550363595382</v>
      </c>
      <c r="Y34" s="14">
        <f t="shared" si="11"/>
        <v>21905</v>
      </c>
      <c r="Z34" s="20">
        <v>27791</v>
      </c>
      <c r="AA34" s="20">
        <v>25951</v>
      </c>
      <c r="AB34" s="16">
        <f t="shared" si="12"/>
        <v>93.37915152387464</v>
      </c>
      <c r="AC34" s="14">
        <f t="shared" si="13"/>
        <v>-1840</v>
      </c>
      <c r="AD34" s="20">
        <v>38900</v>
      </c>
      <c r="AE34" s="139">
        <v>55640</v>
      </c>
      <c r="AF34" s="16">
        <f t="shared" si="24"/>
        <v>143.03341902313625</v>
      </c>
      <c r="AG34" s="14">
        <f t="shared" si="25"/>
        <v>16740</v>
      </c>
      <c r="AH34" s="20">
        <v>3984</v>
      </c>
      <c r="AI34" s="20">
        <v>4001</v>
      </c>
      <c r="AJ34" s="16">
        <f t="shared" si="14"/>
        <v>100.42670682730923</v>
      </c>
      <c r="AK34" s="14">
        <f t="shared" si="15"/>
        <v>17</v>
      </c>
      <c r="AL34" s="21">
        <v>11576</v>
      </c>
      <c r="AM34" s="21">
        <v>15038</v>
      </c>
      <c r="AN34" s="18">
        <f t="shared" si="26"/>
        <v>129.9</v>
      </c>
      <c r="AO34" s="17">
        <f t="shared" si="16"/>
        <v>3462</v>
      </c>
      <c r="AP34" s="22">
        <v>60714</v>
      </c>
      <c r="AQ34" s="20">
        <v>65977</v>
      </c>
      <c r="AR34" s="16">
        <f t="shared" si="17"/>
        <v>108.7</v>
      </c>
      <c r="AS34" s="14">
        <f t="shared" si="18"/>
        <v>5263</v>
      </c>
      <c r="AT34" s="20">
        <v>9368</v>
      </c>
      <c r="AU34" s="20">
        <v>8665</v>
      </c>
      <c r="AV34" s="16">
        <f t="shared" si="19"/>
        <v>92.49573014517506</v>
      </c>
      <c r="AW34" s="14">
        <f t="shared" si="20"/>
        <v>-703</v>
      </c>
      <c r="AX34" s="20">
        <v>8014</v>
      </c>
      <c r="AY34" s="20">
        <v>7443</v>
      </c>
      <c r="AZ34" s="16">
        <f t="shared" si="21"/>
        <v>92.874968804591958</v>
      </c>
      <c r="BA34" s="14">
        <f t="shared" si="22"/>
        <v>-571</v>
      </c>
      <c r="BB34" s="139">
        <v>4562</v>
      </c>
      <c r="BC34" s="20">
        <v>5353.7</v>
      </c>
      <c r="BD34" s="14">
        <f t="shared" si="23"/>
        <v>791.69999999999982</v>
      </c>
      <c r="BE34" s="20">
        <v>10770</v>
      </c>
      <c r="BF34" s="20">
        <v>11612</v>
      </c>
      <c r="BG34" s="15">
        <f t="shared" si="27"/>
        <v>107.8</v>
      </c>
      <c r="BH34" s="14">
        <f t="shared" si="28"/>
        <v>842</v>
      </c>
      <c r="BI34" s="20">
        <v>9146</v>
      </c>
      <c r="BJ34" s="149">
        <v>14421</v>
      </c>
      <c r="BK34" s="206">
        <f t="shared" si="29"/>
        <v>157.69999999999999</v>
      </c>
      <c r="BL34" s="207">
        <f t="shared" si="30"/>
        <v>5275</v>
      </c>
      <c r="BM34" s="20">
        <v>5746</v>
      </c>
      <c r="BN34" s="20">
        <v>6334</v>
      </c>
      <c r="BO34" s="15">
        <f t="shared" si="31"/>
        <v>110.2</v>
      </c>
      <c r="BP34" s="14">
        <f t="shared" si="32"/>
        <v>588</v>
      </c>
    </row>
    <row r="35" spans="1:68" s="27" customFormat="1" x14ac:dyDescent="0.2"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AP35" s="29"/>
      <c r="AQ35" s="29"/>
      <c r="AR35" s="29"/>
      <c r="AS35" s="30"/>
      <c r="BA35" s="31"/>
      <c r="BB35" s="31"/>
      <c r="BC35" s="31"/>
    </row>
    <row r="36" spans="1:68" s="27" customFormat="1" x14ac:dyDescent="0.2"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AP36" s="29"/>
      <c r="AQ36" s="29"/>
      <c r="AR36" s="29"/>
      <c r="AS36" s="30"/>
      <c r="BA36" s="31"/>
      <c r="BB36" s="31"/>
      <c r="BC36" s="31"/>
    </row>
    <row r="37" spans="1:68" s="27" customFormat="1" x14ac:dyDescent="0.2"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AP37" s="29"/>
      <c r="AQ37" s="29"/>
      <c r="AR37" s="29"/>
      <c r="AS37" s="30"/>
      <c r="BA37" s="31"/>
      <c r="BB37" s="31"/>
      <c r="BC37" s="31"/>
    </row>
    <row r="38" spans="1:68" s="27" customFormat="1" x14ac:dyDescent="0.2"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AS38" s="31"/>
      <c r="BA38" s="31"/>
      <c r="BB38" s="31"/>
      <c r="BC38" s="31"/>
    </row>
    <row r="39" spans="1:68" s="27" customFormat="1" x14ac:dyDescent="0.2"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BA39" s="31"/>
      <c r="BB39" s="31"/>
      <c r="BC39" s="31"/>
    </row>
    <row r="40" spans="1:68" s="27" customFormat="1" x14ac:dyDescent="0.2"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68" s="27" customFormat="1" x14ac:dyDescent="0.2"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68" s="27" customFormat="1" x14ac:dyDescent="0.2"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68" s="27" customFormat="1" x14ac:dyDescent="0.2"/>
    <row r="44" spans="1:68" s="27" customFormat="1" x14ac:dyDescent="0.2"/>
    <row r="45" spans="1:68" s="27" customFormat="1" x14ac:dyDescent="0.2"/>
    <row r="46" spans="1:68" s="27" customFormat="1" x14ac:dyDescent="0.2"/>
    <row r="47" spans="1:68" s="27" customFormat="1" x14ac:dyDescent="0.2"/>
    <row r="48" spans="1:68" s="27" customFormat="1" x14ac:dyDescent="0.2"/>
    <row r="49" s="27" customFormat="1" x14ac:dyDescent="0.2"/>
    <row r="50" s="27" customFormat="1" x14ac:dyDescent="0.2"/>
    <row r="51" s="27" customFormat="1" x14ac:dyDescent="0.2"/>
    <row r="52" s="27" customFormat="1" x14ac:dyDescent="0.2"/>
    <row r="53" s="27" customFormat="1" x14ac:dyDescent="0.2"/>
    <row r="54" s="27" customFormat="1" x14ac:dyDescent="0.2"/>
    <row r="55" s="27" customFormat="1" x14ac:dyDescent="0.2"/>
    <row r="56" s="27" customFormat="1" x14ac:dyDescent="0.2"/>
    <row r="57" s="27" customFormat="1" x14ac:dyDescent="0.2"/>
    <row r="58" s="27" customFormat="1" x14ac:dyDescent="0.2"/>
    <row r="59" s="27" customFormat="1" x14ac:dyDescent="0.2"/>
    <row r="60" s="27" customFormat="1" x14ac:dyDescent="0.2"/>
    <row r="61" s="27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</sheetData>
  <mergeCells count="72">
    <mergeCell ref="BM6:BM7"/>
    <mergeCell ref="BN6:BN7"/>
    <mergeCell ref="BM3:BP5"/>
    <mergeCell ref="BD6:BD7"/>
    <mergeCell ref="BJ6:BJ7"/>
    <mergeCell ref="BK6:BL6"/>
    <mergeCell ref="BE3:BL4"/>
    <mergeCell ref="BE5:BH5"/>
    <mergeCell ref="BI5:BL5"/>
    <mergeCell ref="BI6:BI7"/>
    <mergeCell ref="BG6:BH6"/>
    <mergeCell ref="BO6:BP6"/>
    <mergeCell ref="A1:U1"/>
    <mergeCell ref="A2:U2"/>
    <mergeCell ref="BE6:BE7"/>
    <mergeCell ref="BF6:BF7"/>
    <mergeCell ref="AN6:AO6"/>
    <mergeCell ref="AP6:AQ6"/>
    <mergeCell ref="AR6:AS6"/>
    <mergeCell ref="AT6:AT7"/>
    <mergeCell ref="AU6:AU7"/>
    <mergeCell ref="AV6:AW6"/>
    <mergeCell ref="AF6:AG6"/>
    <mergeCell ref="AH6:AH7"/>
    <mergeCell ref="AI6:AI7"/>
    <mergeCell ref="AJ6:AK6"/>
    <mergeCell ref="AL6:AL7"/>
    <mergeCell ref="AX6:AX7"/>
    <mergeCell ref="X6:Y6"/>
    <mergeCell ref="Z6:Z7"/>
    <mergeCell ref="AA6:AA7"/>
    <mergeCell ref="AB6:AC6"/>
    <mergeCell ref="AD6:AD7"/>
    <mergeCell ref="AE6:AE7"/>
    <mergeCell ref="AT3:AW5"/>
    <mergeCell ref="AX3:BA5"/>
    <mergeCell ref="BB3:BD5"/>
    <mergeCell ref="Z4:AC5"/>
    <mergeCell ref="AD4:AG5"/>
    <mergeCell ref="Z3:AG3"/>
    <mergeCell ref="AH3:AK5"/>
    <mergeCell ref="AL3:AO5"/>
    <mergeCell ref="AP3:AS5"/>
    <mergeCell ref="AY6:AY7"/>
    <mergeCell ref="AZ6:BA6"/>
    <mergeCell ref="BB6:BB7"/>
    <mergeCell ref="BC6:BC7"/>
    <mergeCell ref="AM6:AM7"/>
    <mergeCell ref="B6:B7"/>
    <mergeCell ref="C6:C7"/>
    <mergeCell ref="D6:E6"/>
    <mergeCell ref="F6:F7"/>
    <mergeCell ref="A3:A7"/>
    <mergeCell ref="B3:E5"/>
    <mergeCell ref="F3:I5"/>
    <mergeCell ref="G6:G7"/>
    <mergeCell ref="V3:Y5"/>
    <mergeCell ref="H6:I6"/>
    <mergeCell ref="J6:J7"/>
    <mergeCell ref="K6:K7"/>
    <mergeCell ref="T6:U6"/>
    <mergeCell ref="R3:U5"/>
    <mergeCell ref="J3:M5"/>
    <mergeCell ref="N3:Q5"/>
    <mergeCell ref="V6:V7"/>
    <mergeCell ref="W6:W7"/>
    <mergeCell ref="L6:M6"/>
    <mergeCell ref="N6:N7"/>
    <mergeCell ref="O6:O7"/>
    <mergeCell ref="P6:Q6"/>
    <mergeCell ref="R6:R7"/>
    <mergeCell ref="S6:S7"/>
  </mergeCells>
  <pageMargins left="0" right="0" top="0.35433070866141736" bottom="0.74803149606299213" header="0.31496062992125984" footer="0.31496062992125984"/>
  <pageSetup paperSize="9" scale="74" orientation="landscape" r:id="rId1"/>
  <colBreaks count="2" manualBreakCount="2">
    <brk id="21" max="33" man="1"/>
    <brk id="4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Виногородський Рустам</cp:lastModifiedBy>
  <cp:lastPrinted>2018-12-10T09:54:57Z</cp:lastPrinted>
  <dcterms:created xsi:type="dcterms:W3CDTF">2017-11-17T08:56:41Z</dcterms:created>
  <dcterms:modified xsi:type="dcterms:W3CDTF">2018-12-12T08:01:44Z</dcterms:modified>
</cp:coreProperties>
</file>